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6915" windowHeight="7530" tabRatio="839"/>
  </bookViews>
  <sheets>
    <sheet name="Survey Compilation - Short" sheetId="13" r:id="rId1"/>
    <sheet name="Survey Compilation - Long" sheetId="14" r:id="rId2"/>
  </sheets>
  <definedNames>
    <definedName name="_xlnm.Print_Area" localSheetId="0">'Survey Compilation - Short'!$A$1:$U$54</definedName>
    <definedName name="_xlnm.Print_Titles" localSheetId="0">'Survey Compilation - Short'!$3:$4</definedName>
  </definedNames>
  <calcPr calcId="145621"/>
</workbook>
</file>

<file path=xl/calcChain.xml><?xml version="1.0" encoding="utf-8"?>
<calcChain xmlns="http://schemas.openxmlformats.org/spreadsheetml/2006/main">
  <c r="Q33" i="14" l="1"/>
  <c r="G20" i="14"/>
  <c r="I6" i="13" l="1"/>
  <c r="J6" i="13" s="1"/>
  <c r="I7" i="13"/>
  <c r="O7" i="13" s="1"/>
  <c r="I8" i="13"/>
  <c r="I9" i="13"/>
  <c r="O9" i="13" s="1"/>
  <c r="I10" i="13"/>
  <c r="I11" i="13"/>
  <c r="O11" i="13" s="1"/>
  <c r="I12" i="13"/>
  <c r="I48" i="13"/>
  <c r="O48" i="13" s="1"/>
  <c r="I13" i="13"/>
  <c r="I14" i="13"/>
  <c r="O14" i="13" s="1"/>
  <c r="I15" i="13"/>
  <c r="I16" i="13"/>
  <c r="O16" i="13" s="1"/>
  <c r="I17" i="13"/>
  <c r="I18" i="13"/>
  <c r="O18" i="13" s="1"/>
  <c r="I19" i="13"/>
  <c r="I20" i="13"/>
  <c r="O20" i="13" s="1"/>
  <c r="I21" i="13"/>
  <c r="I49" i="13"/>
  <c r="O49" i="13" s="1"/>
  <c r="I22" i="13"/>
  <c r="I50" i="13"/>
  <c r="O50" i="13" s="1"/>
  <c r="I23" i="13"/>
  <c r="I24" i="13"/>
  <c r="O24" i="13" s="1"/>
  <c r="I25" i="13"/>
  <c r="I26" i="13"/>
  <c r="O26" i="13" s="1"/>
  <c r="I27" i="13"/>
  <c r="I28" i="13"/>
  <c r="O28" i="13" s="1"/>
  <c r="I29" i="13"/>
  <c r="I30" i="13"/>
  <c r="O30" i="13" s="1"/>
  <c r="I31" i="13"/>
  <c r="I32" i="13"/>
  <c r="O32" i="13" s="1"/>
  <c r="I51" i="13"/>
  <c r="I34" i="13"/>
  <c r="I35" i="13"/>
  <c r="O35" i="13" s="1"/>
  <c r="I36" i="13"/>
  <c r="I37" i="13"/>
  <c r="O37" i="13" s="1"/>
  <c r="I52" i="13"/>
  <c r="I38" i="13"/>
  <c r="O38" i="13" s="1"/>
  <c r="I39" i="13"/>
  <c r="I40" i="13"/>
  <c r="O40" i="13" s="1"/>
  <c r="I41" i="13"/>
  <c r="I53" i="13"/>
  <c r="O53" i="13" s="1"/>
  <c r="I42" i="13"/>
  <c r="I43" i="13"/>
  <c r="O43" i="13" s="1"/>
  <c r="I44" i="13"/>
  <c r="I45" i="13"/>
  <c r="O45" i="13" s="1"/>
  <c r="I54" i="13"/>
  <c r="I46" i="13"/>
  <c r="O46" i="13" s="1"/>
  <c r="I47" i="13"/>
  <c r="I5" i="13"/>
  <c r="J5" i="13" s="1"/>
  <c r="J7" i="13" l="1"/>
  <c r="J46" i="13"/>
  <c r="J45" i="13"/>
  <c r="J43" i="13"/>
  <c r="J53" i="13"/>
  <c r="J40" i="13"/>
  <c r="J38" i="13"/>
  <c r="J37" i="13"/>
  <c r="J35" i="13"/>
  <c r="J32" i="13"/>
  <c r="J30" i="13"/>
  <c r="J28" i="13"/>
  <c r="J26" i="13"/>
  <c r="J24" i="13"/>
  <c r="J50" i="13"/>
  <c r="J49" i="13"/>
  <c r="J20" i="13"/>
  <c r="J18" i="13"/>
  <c r="J16" i="13"/>
  <c r="J14" i="13"/>
  <c r="J48" i="13"/>
  <c r="J11" i="13"/>
  <c r="J9" i="13"/>
  <c r="J47" i="13"/>
  <c r="J54" i="13"/>
  <c r="J44" i="13"/>
  <c r="J42" i="13"/>
  <c r="J41" i="13"/>
  <c r="J39" i="13"/>
  <c r="J52" i="13"/>
  <c r="J36" i="13"/>
  <c r="J34" i="13"/>
  <c r="J51" i="13"/>
  <c r="J31" i="13"/>
  <c r="J29" i="13"/>
  <c r="J27" i="13"/>
  <c r="J25" i="13"/>
  <c r="J23" i="13"/>
  <c r="J22" i="13"/>
  <c r="J21" i="13"/>
  <c r="J19" i="13"/>
  <c r="J17" i="13"/>
  <c r="J15" i="13"/>
  <c r="J13" i="13"/>
  <c r="J10" i="13"/>
  <c r="J8" i="13"/>
  <c r="O5" i="13"/>
  <c r="O47" i="13"/>
  <c r="O54" i="13"/>
  <c r="O44" i="13"/>
  <c r="O42" i="13"/>
  <c r="O41" i="13"/>
  <c r="O39" i="13"/>
  <c r="O52" i="13"/>
  <c r="O36" i="13"/>
  <c r="O34" i="13"/>
  <c r="O51" i="13"/>
  <c r="O31" i="13"/>
  <c r="O29" i="13"/>
  <c r="O27" i="13"/>
  <c r="O25" i="13"/>
  <c r="O23" i="13"/>
  <c r="O22" i="13"/>
  <c r="O21" i="13"/>
  <c r="O19" i="13"/>
  <c r="O17" i="13"/>
  <c r="O15" i="13"/>
  <c r="O13" i="13"/>
  <c r="O12" i="13"/>
  <c r="O10" i="13"/>
  <c r="O8" i="13"/>
  <c r="O6" i="13"/>
  <c r="M33" i="13"/>
  <c r="R47" i="13"/>
  <c r="L47" i="13"/>
  <c r="R46" i="13"/>
  <c r="L46" i="13"/>
  <c r="R54" i="13"/>
  <c r="L54" i="13"/>
  <c r="R45" i="13"/>
  <c r="L45" i="13"/>
  <c r="R44" i="13"/>
  <c r="L44" i="13"/>
  <c r="L43" i="13"/>
  <c r="R42" i="13"/>
  <c r="L42" i="13"/>
  <c r="R53" i="13"/>
  <c r="L53" i="13"/>
  <c r="R41" i="13"/>
  <c r="L41" i="13"/>
  <c r="R40" i="13"/>
  <c r="L40" i="13"/>
  <c r="R39" i="13"/>
  <c r="L39" i="13"/>
  <c r="R38" i="13"/>
  <c r="L38" i="13"/>
  <c r="R52" i="13"/>
  <c r="L52" i="13"/>
  <c r="R37" i="13"/>
  <c r="L37" i="13"/>
  <c r="R36" i="13"/>
  <c r="L36" i="13"/>
  <c r="R35" i="13"/>
  <c r="L35" i="13"/>
  <c r="R34" i="13"/>
  <c r="L34" i="13"/>
  <c r="R33" i="13"/>
  <c r="L33" i="13"/>
  <c r="R51" i="13"/>
  <c r="L51" i="13"/>
  <c r="R32" i="13"/>
  <c r="L32" i="13"/>
  <c r="R31" i="13"/>
  <c r="L31" i="13"/>
  <c r="R30" i="13"/>
  <c r="L30" i="13"/>
  <c r="R29" i="13"/>
  <c r="L29" i="13"/>
  <c r="R28" i="13"/>
  <c r="L28" i="13"/>
  <c r="R27" i="13"/>
  <c r="L27" i="13"/>
  <c r="R26" i="13"/>
  <c r="L26" i="13"/>
  <c r="R25" i="13"/>
  <c r="L25" i="13"/>
  <c r="R24" i="13"/>
  <c r="L24" i="13"/>
  <c r="R23" i="13"/>
  <c r="L23" i="13"/>
  <c r="R50" i="13"/>
  <c r="L50" i="13"/>
  <c r="R22" i="13"/>
  <c r="L22" i="13"/>
  <c r="R49" i="13"/>
  <c r="L49" i="13"/>
  <c r="R21" i="13"/>
  <c r="L21" i="13"/>
  <c r="R20" i="13"/>
  <c r="L20" i="13"/>
  <c r="F20" i="13"/>
  <c r="R19" i="13"/>
  <c r="L19" i="13"/>
  <c r="R18" i="13"/>
  <c r="L18" i="13"/>
  <c r="R17" i="13"/>
  <c r="L17" i="13"/>
  <c r="R16" i="13"/>
  <c r="L16" i="13"/>
  <c r="R15" i="13"/>
  <c r="L15" i="13"/>
  <c r="R14" i="13"/>
  <c r="L14" i="13"/>
  <c r="R13" i="13"/>
  <c r="L13" i="13"/>
  <c r="L48" i="13"/>
  <c r="R11" i="13"/>
  <c r="L11" i="13"/>
  <c r="R10" i="13"/>
  <c r="L10" i="13"/>
  <c r="R9" i="13"/>
  <c r="L9" i="13"/>
  <c r="R8" i="13"/>
  <c r="L8" i="13"/>
  <c r="R7" i="13"/>
  <c r="L7" i="13"/>
  <c r="R6" i="13"/>
  <c r="L6" i="13"/>
  <c r="R5" i="13"/>
  <c r="L5" i="13"/>
  <c r="I33" i="13" l="1"/>
  <c r="J33" i="13" l="1"/>
  <c r="O33" i="13"/>
</calcChain>
</file>

<file path=xl/sharedStrings.xml><?xml version="1.0" encoding="utf-8"?>
<sst xmlns="http://schemas.openxmlformats.org/spreadsheetml/2006/main" count="1212" uniqueCount="179">
  <si>
    <t>Contact Information</t>
  </si>
  <si>
    <t>Agency</t>
  </si>
  <si>
    <t>Title V Program Information</t>
  </si>
  <si>
    <t>Number of Title V Facilities</t>
  </si>
  <si>
    <t>Breakdown</t>
  </si>
  <si>
    <t>Total Fringe/Indirect Cost</t>
  </si>
  <si>
    <t>Total Operating Cost</t>
  </si>
  <si>
    <t>Any Other Cost</t>
  </si>
  <si>
    <t>FTEs</t>
  </si>
  <si>
    <t>Backlogs?</t>
  </si>
  <si>
    <t>Renewal Backlog?</t>
  </si>
  <si>
    <t>Mod Backlog?</t>
  </si>
  <si>
    <t>Tons</t>
  </si>
  <si>
    <t>Emission Fee calculated based on</t>
  </si>
  <si>
    <t>Other*</t>
  </si>
  <si>
    <t xml:space="preserve">Emission Fee Charged for </t>
  </si>
  <si>
    <t>HAPS</t>
  </si>
  <si>
    <t>GHG</t>
  </si>
  <si>
    <t>Title V Fee Charged by the Program</t>
  </si>
  <si>
    <t>Emission Fee is Capped Based on</t>
  </si>
  <si>
    <t>Other?</t>
  </si>
  <si>
    <t>Is there a minimum emission fee?</t>
  </si>
  <si>
    <t>Fee Amount:</t>
  </si>
  <si>
    <t>Emission Fees Adjustment</t>
  </si>
  <si>
    <t>How are emission fees adjusted? (check all that apply)</t>
  </si>
  <si>
    <t>Annual CPI Adjustment</t>
  </si>
  <si>
    <t>Increase by Legislative Approval</t>
  </si>
  <si>
    <t>Increase by Rule</t>
  </si>
  <si>
    <t>Inventory Stabilization Factor</t>
  </si>
  <si>
    <t>Other</t>
  </si>
  <si>
    <t>Any plans for future adjustments?</t>
  </si>
  <si>
    <t>Any other actions to address lost revenue?</t>
  </si>
  <si>
    <t>Other Fee for Major Facilities</t>
  </si>
  <si>
    <t>Initial Permit Fees</t>
  </si>
  <si>
    <t>Hourly Processing/Review Fees</t>
  </si>
  <si>
    <t>Permit Modification Fees</t>
  </si>
  <si>
    <t>Annual Fees that are not emission fees</t>
  </si>
  <si>
    <t>Permit Renewal fees</t>
  </si>
  <si>
    <t>Inspection fees</t>
  </si>
  <si>
    <t>Stack Testing Fees</t>
  </si>
  <si>
    <t>Other (Describe)</t>
  </si>
  <si>
    <t>Pima County</t>
  </si>
  <si>
    <t>Total Salary Cost</t>
  </si>
  <si>
    <t>N</t>
  </si>
  <si>
    <t>Y</t>
  </si>
  <si>
    <t>X</t>
  </si>
  <si>
    <t>Any adjustments since June 2010?</t>
  </si>
  <si>
    <t>Puget Sound Clean Air Agency</t>
  </si>
  <si>
    <t>$30/ton CO, $60/ton all others</t>
  </si>
  <si>
    <t>Y &amp; N</t>
  </si>
  <si>
    <t>Washoe County Health District, Air Quality Management Division</t>
  </si>
  <si>
    <t>NO CAP</t>
  </si>
  <si>
    <t>Nebraska Department of Environmental Quality</t>
  </si>
  <si>
    <t>State of Delaware/Division of Air Quality</t>
  </si>
  <si>
    <t>included in salary</t>
  </si>
  <si>
    <t>Oklahoma Department of Environmental Quality</t>
  </si>
  <si>
    <t>Connecticut Department of Environmental Protection</t>
  </si>
  <si>
    <t>Glenn County Air Pollution Control District</t>
  </si>
  <si>
    <t>Wisconsin Department of Natural Resources, Bureau of Air Management</t>
  </si>
  <si>
    <t>New Mexico Environment Department</t>
  </si>
  <si>
    <t>Olympic Region Clean Air Agency</t>
  </si>
  <si>
    <t>Georgia Environmental Protection Division</t>
  </si>
  <si>
    <t>Pennsylvania Department of Environmental Protection, Bureau of Air Quality</t>
  </si>
  <si>
    <t>Colorado Department of Public Health &amp; Environment  - Air Pollution Control Division</t>
  </si>
  <si>
    <t>N/A</t>
  </si>
  <si>
    <t>State of Alaska, Department of Environmental Conservation, Division of Air Quality</t>
  </si>
  <si>
    <t>District of Columbia District Department of the Environment</t>
  </si>
  <si>
    <t>Forsyth County Office of Environmental Assistance and Protection</t>
  </si>
  <si>
    <t>Hawaii Department of Health, Clean Air Branch</t>
  </si>
  <si>
    <t>Idaho Department of Environmental Quality</t>
  </si>
  <si>
    <t>Iowa Department of Natural Resources</t>
  </si>
  <si>
    <t>Jefferson County Department of Health</t>
  </si>
  <si>
    <t>$37/Ton</t>
  </si>
  <si>
    <t>Kentucky Division for Air Quality</t>
  </si>
  <si>
    <t>Maricopa County Air Quality Department</t>
  </si>
  <si>
    <t>na</t>
  </si>
  <si>
    <t>Mississippi Department of Environmental Quality</t>
  </si>
  <si>
    <t>Missouri Department of Natural Resources Air Pollution Control Program</t>
  </si>
  <si>
    <t>Montana Department of Environmental Quality - Air Resources Management Bureau</t>
  </si>
  <si>
    <t>New Hampshire Department of Environmental Services</t>
  </si>
  <si>
    <t>Oregon DEQ</t>
  </si>
  <si>
    <t>Rhode Island Department of Environmental Management</t>
  </si>
  <si>
    <t>$/ton fee x 10 tpy</t>
  </si>
  <si>
    <t>Sacramento Metropolitan Air Quality Management District</t>
  </si>
  <si>
    <t>Shelby County Health Dept. - Pollution Control Section</t>
  </si>
  <si>
    <t>%</t>
  </si>
  <si>
    <t>State of Utah</t>
  </si>
  <si>
    <t>Vermont Air Quality &amp; Climate Division</t>
  </si>
  <si>
    <t>Wyoming Air Quality Division</t>
  </si>
  <si>
    <t>like what?</t>
  </si>
  <si>
    <t>Bay Area Air Quality Management District</t>
  </si>
  <si>
    <t>Arkansas Department of Environmental Quality</t>
  </si>
  <si>
    <t xml:space="preserve">Title V Program Cost </t>
  </si>
  <si>
    <t>$Million</t>
  </si>
  <si>
    <t xml:space="preserve">FTEs sufficient? </t>
  </si>
  <si>
    <t>(Y/N)</t>
  </si>
  <si>
    <t>Plans to Increase FTEs?</t>
  </si>
  <si>
    <t>Alaska</t>
  </si>
  <si>
    <t>Arkansas</t>
  </si>
  <si>
    <t>Colorado</t>
  </si>
  <si>
    <t>Connecticut</t>
  </si>
  <si>
    <t>Delaware</t>
  </si>
  <si>
    <t>District of Columbia-Washington</t>
  </si>
  <si>
    <t>Georgia</t>
  </si>
  <si>
    <t>Hawaii</t>
  </si>
  <si>
    <t>Idaho</t>
  </si>
  <si>
    <t>Iowa</t>
  </si>
  <si>
    <t>Kentucky</t>
  </si>
  <si>
    <t>Mississippi</t>
  </si>
  <si>
    <t>Missouri</t>
  </si>
  <si>
    <t>Montana</t>
  </si>
  <si>
    <t>Nebraska</t>
  </si>
  <si>
    <t>New Hampshire</t>
  </si>
  <si>
    <t>New Mexico</t>
  </si>
  <si>
    <t>Oklahoma</t>
  </si>
  <si>
    <t>Oregon</t>
  </si>
  <si>
    <t>Pennsylvania</t>
  </si>
  <si>
    <t>Rhode Island</t>
  </si>
  <si>
    <t>Utah</t>
  </si>
  <si>
    <t>Vermont</t>
  </si>
  <si>
    <t>Wisconsin</t>
  </si>
  <si>
    <t>Wyoming</t>
  </si>
  <si>
    <t>California-Bay Area</t>
  </si>
  <si>
    <t>North Carolina-Forsyth County</t>
  </si>
  <si>
    <t xml:space="preserve">California-Glenn County </t>
  </si>
  <si>
    <t>Alabama-Jefferson County</t>
  </si>
  <si>
    <t>Arizona-Maricopa</t>
  </si>
  <si>
    <t>Washington-Olympic</t>
  </si>
  <si>
    <t>Arizona-Pima County</t>
  </si>
  <si>
    <t>Washington-Puget Sound</t>
  </si>
  <si>
    <t>California-Sacramento</t>
  </si>
  <si>
    <t>Tennessee-Shelby County</t>
  </si>
  <si>
    <t xml:space="preserve">Nevada-Washoe County </t>
  </si>
  <si>
    <t>New Jersey</t>
  </si>
  <si>
    <t>New Jersey Department of Environmental Protection</t>
  </si>
  <si>
    <t>Total Tons emitted by Title V Facilities</t>
  </si>
  <si>
    <t>Title V Emission Fee</t>
  </si>
  <si>
    <t>Tons per year</t>
  </si>
  <si>
    <t>Amount per year</t>
  </si>
  <si>
    <t>Are emission fees sufficient to fully fund your Title V program?</t>
  </si>
  <si>
    <t>What other fees are charged in support of the Title V program?</t>
  </si>
  <si>
    <t>Total Other Fees</t>
  </si>
  <si>
    <t>% of program cost covered by Other fees</t>
  </si>
  <si>
    <t>% of program cost covered by Emission fees</t>
  </si>
  <si>
    <t>Annual Evaluation based on Cost</t>
  </si>
  <si>
    <t xml:space="preserve">Washington State </t>
  </si>
  <si>
    <t>Washington State Department of Ecology</t>
  </si>
  <si>
    <t>*</t>
  </si>
  <si>
    <t>$40/ton</t>
  </si>
  <si>
    <t>$56/ton</t>
  </si>
  <si>
    <t>$500,000/facility</t>
  </si>
  <si>
    <t>Alabama</t>
  </si>
  <si>
    <t>Alabama Department of Environmental Management</t>
  </si>
  <si>
    <t>Oregon-Springfield</t>
  </si>
  <si>
    <t>Lane Regional Air Protection Agency</t>
  </si>
  <si>
    <t>Michigan</t>
  </si>
  <si>
    <t>Michigan Department of Environmental Quality</t>
  </si>
  <si>
    <t>Washington-Spokane</t>
  </si>
  <si>
    <t>Spokane Regional Clean Air Agency</t>
  </si>
  <si>
    <t>Washington-Yakima</t>
  </si>
  <si>
    <t>Yakima Regional Clean Air Agency</t>
  </si>
  <si>
    <t>-</t>
  </si>
  <si>
    <t xml:space="preserve">  </t>
  </si>
  <si>
    <t xml:space="preserve"> (indirec tis outside - paying to other things - not included in Title 5 - 4.5</t>
  </si>
  <si>
    <t>Title V Program Revenue</t>
  </si>
  <si>
    <t>Program Cost Covered by Fees</t>
  </si>
  <si>
    <t>Staff (Full Time Equivalent)</t>
  </si>
  <si>
    <t>Title V Program Cost/Facility</t>
  </si>
  <si>
    <t>Title V Fee/Facility</t>
  </si>
  <si>
    <t>Title V Facility/FTE</t>
  </si>
  <si>
    <t>$40/Ton</t>
  </si>
  <si>
    <t>$47.52/ton</t>
  </si>
  <si>
    <t>Total Fringe/ Indirect Cost</t>
  </si>
  <si>
    <t>Actual Emissions</t>
  </si>
  <si>
    <t>Allowable Emissions</t>
  </si>
  <si>
    <t>* For additional details refer to the agency's survey form available at NACAA’s webpage: webpage address/link.</t>
  </si>
  <si>
    <t>zName withheld</t>
  </si>
  <si>
    <r>
      <rPr>
        <b/>
        <sz val="10"/>
        <color theme="5" tint="-0.249977111117893"/>
        <rFont val="Calibri"/>
        <family val="2"/>
        <scheme val="minor"/>
      </rPr>
      <t>READ THIS FIRST</t>
    </r>
    <r>
      <rPr>
        <sz val="10"/>
        <rFont val="Calibri"/>
        <family val="2"/>
        <scheme val="minor"/>
      </rPr>
      <t>: This is the shorter version of NACAA 2014 SURVEY DATA. It’s been formatted to print on two pages. For additional details refer to the survey and fee analysis reports available at NACAA’s webpage.</t>
    </r>
  </si>
  <si>
    <r>
      <rPr>
        <b/>
        <sz val="10"/>
        <color theme="5" tint="-0.249977111117893"/>
        <rFont val="Calibri"/>
        <family val="2"/>
        <scheme val="minor"/>
      </rPr>
      <t>READ THIS FIRST</t>
    </r>
    <r>
      <rPr>
        <sz val="10"/>
        <rFont val="Calibri"/>
        <family val="2"/>
        <scheme val="minor"/>
      </rPr>
      <t>: This is the longer version of NACAA 2014 SURVEY DATA. It's not formatted for printing. For additional details refer to the survey and fee analysis reports available at NACAA’s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</si>
</sst>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164" formatCode="0.0000"/>
    <numFmt numFmtId="165" formatCode="0.0"/>
    <numFmt numFmtId="166" formatCode="_(&quot;$&quot;* #,##0_);_(&quot;$&quot;* \(#,##0\);_(&quot;$&quot;* &quot;-&quot;??_);_(@_)"/>
  </numFmts>
  <fonts count="5" x14ac:knownFonts="1">
    <font>
      <sz val="11"/>
      <color theme="1"/>
      <name val="Calibri"/>
      <family val="2"/>
      <scheme val="minor"/>
    </font>
    <font>
      <sz val="10"/>
      <name val="Calibri"/>
      <family val="2"/>
      <scheme val="minor"/>
    </font>
    <font>
      <b/>
      <sz val="10"/>
      <name val="Calibri"/>
      <family val="2"/>
      <scheme val="minor"/>
    </font>
    <font>
      <sz val="11"/>
      <color theme="1"/>
      <name val="Calibri"/>
      <family val="2"/>
      <scheme val="minor"/>
    </font>
    <font>
      <b/>
      <sz val="10"/>
      <color theme="5" tint="-0.249977111117893"/>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top/>
      <bottom/>
      <diagonal/>
    </border>
    <border>
      <left/>
      <right style="thin">
        <color indexed="64"/>
      </right>
      <top/>
      <bottom/>
      <diagonal/>
    </border>
    <border>
      <left style="thin">
        <color theme="6" tint="-0.24994659260841701"/>
      </left>
      <right/>
      <top style="thin">
        <color theme="6" tint="-0.24994659260841701"/>
      </top>
      <bottom/>
      <diagonal/>
    </border>
    <border>
      <left/>
      <right/>
      <top style="thin">
        <color theme="6" tint="-0.24994659260841701"/>
      </top>
      <bottom/>
      <diagonal/>
    </border>
    <border>
      <left/>
      <right style="thin">
        <color theme="6" tint="-0.24994659260841701"/>
      </right>
      <top style="thin">
        <color theme="6" tint="-0.24994659260841701"/>
      </top>
      <bottom/>
      <diagonal/>
    </border>
    <border>
      <left style="thin">
        <color theme="6" tint="-0.24994659260841701"/>
      </left>
      <right/>
      <top/>
      <bottom/>
      <diagonal/>
    </border>
    <border>
      <left/>
      <right style="thin">
        <color theme="6" tint="-0.24994659260841701"/>
      </right>
      <top/>
      <bottom/>
      <diagonal/>
    </border>
    <border>
      <left style="thin">
        <color theme="6" tint="-0.24994659260841701"/>
      </left>
      <right/>
      <top/>
      <bottom style="thin">
        <color theme="6" tint="-0.24994659260841701"/>
      </bottom>
      <diagonal/>
    </border>
    <border>
      <left/>
      <right/>
      <top/>
      <bottom style="thin">
        <color theme="6" tint="-0.24994659260841701"/>
      </bottom>
      <diagonal/>
    </border>
    <border>
      <left/>
      <right style="thin">
        <color theme="6" tint="-0.24994659260841701"/>
      </right>
      <top/>
      <bottom style="thin">
        <color theme="6" tint="-0.24994659260841701"/>
      </bottom>
      <diagonal/>
    </border>
    <border>
      <left style="thin">
        <color theme="6" tint="-0.24994659260841701"/>
      </left>
      <right/>
      <top style="thin">
        <color theme="6" tint="-0.24994659260841701"/>
      </top>
      <bottom style="thin">
        <color theme="6" tint="-0.24994659260841701"/>
      </bottom>
      <diagonal/>
    </border>
    <border>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diagonal/>
    </border>
    <border>
      <left/>
      <right/>
      <top style="thin">
        <color indexed="64"/>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diagonal/>
    </border>
    <border>
      <left style="thin">
        <color theme="6" tint="-0.24994659260841701"/>
      </left>
      <right style="thin">
        <color theme="6" tint="-0.24994659260841701"/>
      </right>
      <top/>
      <bottom/>
      <diagonal/>
    </border>
    <border>
      <left style="thin">
        <color theme="4" tint="-0.24994659260841701"/>
      </left>
      <right style="thin">
        <color theme="4" tint="-0.24994659260841701"/>
      </right>
      <top style="thin">
        <color theme="6" tint="-0.24994659260841701"/>
      </top>
      <bottom style="thin">
        <color theme="6" tint="-0.24994659260841701"/>
      </bottom>
      <diagonal/>
    </border>
    <border>
      <left style="thin">
        <color theme="4" tint="-0.24994659260841701"/>
      </left>
      <right style="thin">
        <color theme="6" tint="-0.24994659260841701"/>
      </right>
      <top style="thin">
        <color theme="4" tint="-0.24994659260841701"/>
      </top>
      <bottom style="thin">
        <color theme="4" tint="-0.24994659260841701"/>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36">
    <xf numFmtId="0" fontId="0" fillId="0" borderId="0" xfId="0"/>
    <xf numFmtId="0" fontId="1" fillId="0" borderId="0" xfId="0" applyFont="1" applyFill="1" applyBorder="1" applyAlignment="1">
      <alignment vertical="center"/>
    </xf>
    <xf numFmtId="0" fontId="1" fillId="0" borderId="0" xfId="0" applyFont="1" applyFill="1" applyAlignment="1"/>
    <xf numFmtId="0" fontId="1" fillId="0" borderId="0" xfId="0" applyFont="1" applyFill="1" applyBorder="1" applyAlignment="1"/>
    <xf numFmtId="0" fontId="1" fillId="0" borderId="0" xfId="0" applyNumberFormat="1" applyFont="1" applyFill="1" applyAlignment="1"/>
    <xf numFmtId="0" fontId="1" fillId="0" borderId="0" xfId="0" applyFont="1" applyAlignment="1">
      <alignment wrapText="1"/>
    </xf>
    <xf numFmtId="0" fontId="1" fillId="0" borderId="0" xfId="0" applyFont="1" applyBorder="1" applyAlignment="1">
      <alignment wrapText="1"/>
    </xf>
    <xf numFmtId="0" fontId="1" fillId="0" borderId="0" xfId="0" applyFont="1" applyFill="1" applyBorder="1" applyAlignment="1">
      <alignment wrapText="1"/>
    </xf>
    <xf numFmtId="0" fontId="1" fillId="0" borderId="0" xfId="0" applyFont="1" applyAlignment="1">
      <alignment horizontal="center" wrapText="1"/>
    </xf>
    <xf numFmtId="0" fontId="1" fillId="0" borderId="0" xfId="0" applyFont="1" applyFill="1" applyAlignment="1">
      <alignment wrapText="1"/>
    </xf>
    <xf numFmtId="0" fontId="1" fillId="0" borderId="0" xfId="0" applyFont="1" applyFill="1" applyAlignment="1">
      <alignment horizontal="center"/>
    </xf>
    <xf numFmtId="0" fontId="1" fillId="0" borderId="0" xfId="0" applyNumberFormat="1" applyFont="1" applyFill="1" applyAlignment="1">
      <alignment horizontal="center"/>
    </xf>
    <xf numFmtId="164" fontId="1" fillId="0" borderId="0" xfId="0" applyNumberFormat="1" applyFont="1" applyFill="1" applyAlignment="1">
      <alignment horizontal="center"/>
    </xf>
    <xf numFmtId="4" fontId="1" fillId="0" borderId="0" xfId="0" applyNumberFormat="1" applyFont="1" applyFill="1" applyAlignment="1">
      <alignment horizont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xf>
    <xf numFmtId="0" fontId="1" fillId="0" borderId="0" xfId="0" applyFont="1" applyFill="1" applyBorder="1" applyAlignment="1">
      <alignment horizontal="center"/>
    </xf>
    <xf numFmtId="164" fontId="1" fillId="0" borderId="0" xfId="0" applyNumberFormat="1" applyFont="1" applyFill="1" applyAlignment="1">
      <alignment horizontal="center" wrapText="1"/>
    </xf>
    <xf numFmtId="0" fontId="1" fillId="0" borderId="0" xfId="0" applyFont="1" applyFill="1" applyAlignment="1">
      <alignment horizontal="center" wrapText="1"/>
    </xf>
    <xf numFmtId="0" fontId="1" fillId="3" borderId="1" xfId="0" applyFont="1" applyFill="1" applyBorder="1" applyAlignment="1">
      <alignment horizontal="center"/>
    </xf>
    <xf numFmtId="0" fontId="1" fillId="3" borderId="1" xfId="0" applyNumberFormat="1" applyFont="1" applyFill="1" applyBorder="1" applyAlignment="1">
      <alignment horizontal="center"/>
    </xf>
    <xf numFmtId="164" fontId="1" fillId="3" borderId="0" xfId="0" applyNumberFormat="1" applyFont="1" applyFill="1" applyAlignment="1">
      <alignment horizontal="center"/>
    </xf>
    <xf numFmtId="0" fontId="1" fillId="3" borderId="0" xfId="0" applyFont="1" applyFill="1" applyAlignment="1">
      <alignment horizontal="center"/>
    </xf>
    <xf numFmtId="0" fontId="1" fillId="3" borderId="0" xfId="0" applyNumberFormat="1" applyFont="1" applyFill="1" applyAlignment="1">
      <alignment horizontal="center"/>
    </xf>
    <xf numFmtId="164" fontId="1" fillId="0" borderId="12" xfId="0" applyNumberFormat="1" applyFont="1" applyFill="1" applyBorder="1" applyAlignment="1">
      <alignment horizontal="center" wrapText="1"/>
    </xf>
    <xf numFmtId="0" fontId="1" fillId="3" borderId="0" xfId="0" applyFont="1" applyFill="1" applyBorder="1" applyAlignment="1">
      <alignment horizontal="center" vertical="center"/>
    </xf>
    <xf numFmtId="0" fontId="1" fillId="3" borderId="0" xfId="0" applyNumberFormat="1" applyFont="1" applyFill="1" applyBorder="1" applyAlignment="1">
      <alignment horizontal="center"/>
    </xf>
    <xf numFmtId="0" fontId="1" fillId="4" borderId="0" xfId="0" applyFont="1" applyFill="1" applyBorder="1" applyAlignment="1">
      <alignment horizontal="center" vertical="center"/>
    </xf>
    <xf numFmtId="0" fontId="1" fillId="4" borderId="0" xfId="0" applyFont="1" applyFill="1" applyBorder="1" applyAlignment="1">
      <alignment horizontal="center"/>
    </xf>
    <xf numFmtId="0" fontId="1" fillId="4" borderId="0" xfId="0" applyNumberFormat="1" applyFont="1" applyFill="1" applyBorder="1" applyAlignment="1">
      <alignment horizontal="center"/>
    </xf>
    <xf numFmtId="0" fontId="1" fillId="3" borderId="0" xfId="0" applyFont="1" applyFill="1" applyBorder="1" applyAlignment="1">
      <alignment horizontal="center"/>
    </xf>
    <xf numFmtId="0" fontId="1" fillId="0" borderId="9" xfId="0" applyFont="1" applyFill="1" applyBorder="1" applyAlignment="1">
      <alignment horizontal="center"/>
    </xf>
    <xf numFmtId="2" fontId="1" fillId="0" borderId="0" xfId="0" applyNumberFormat="1" applyFont="1" applyFill="1" applyAlignment="1">
      <alignment horizontal="center"/>
    </xf>
    <xf numFmtId="1" fontId="1" fillId="3" borderId="0" xfId="0" applyNumberFormat="1" applyFont="1" applyFill="1" applyAlignment="1">
      <alignment horizontal="center"/>
    </xf>
    <xf numFmtId="0" fontId="0" fillId="0" borderId="0" xfId="0"/>
    <xf numFmtId="4" fontId="1" fillId="0" borderId="0" xfId="0" applyNumberFormat="1" applyFont="1" applyFill="1" applyBorder="1" applyAlignment="1">
      <alignment horizontal="center"/>
    </xf>
    <xf numFmtId="0" fontId="1" fillId="0" borderId="20" xfId="0" applyFont="1" applyFill="1" applyBorder="1" applyAlignment="1">
      <alignment horizontal="center" wrapText="1"/>
    </xf>
    <xf numFmtId="164" fontId="1" fillId="0" borderId="20" xfId="0" applyNumberFormat="1" applyFont="1" applyFill="1" applyBorder="1" applyAlignment="1">
      <alignment horizontal="center" wrapText="1"/>
    </xf>
    <xf numFmtId="165" fontId="1" fillId="0" borderId="9" xfId="0" applyNumberFormat="1" applyFont="1" applyFill="1" applyBorder="1" applyAlignment="1">
      <alignment horizontal="center"/>
    </xf>
    <xf numFmtId="0" fontId="1" fillId="2" borderId="0" xfId="0" applyFont="1" applyFill="1" applyBorder="1" applyAlignment="1">
      <alignment horizontal="center"/>
    </xf>
    <xf numFmtId="0" fontId="1" fillId="2" borderId="0" xfId="0" applyNumberFormat="1" applyFont="1" applyFill="1" applyBorder="1" applyAlignment="1">
      <alignment horizontal="center"/>
    </xf>
    <xf numFmtId="0" fontId="1" fillId="2" borderId="9" xfId="0" applyFont="1" applyFill="1" applyBorder="1" applyAlignment="1">
      <alignment horizontal="center"/>
    </xf>
    <xf numFmtId="0" fontId="1" fillId="0" borderId="0"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0" xfId="0" applyFont="1" applyAlignment="1">
      <alignment horizontal="right" wrapText="1"/>
    </xf>
    <xf numFmtId="2" fontId="1" fillId="0" borderId="18" xfId="0" applyNumberFormat="1" applyFont="1" applyFill="1" applyBorder="1" applyAlignment="1">
      <alignment horizontal="right"/>
    </xf>
    <xf numFmtId="2" fontId="1" fillId="4" borderId="19" xfId="0" applyNumberFormat="1" applyFont="1" applyFill="1" applyBorder="1" applyAlignment="1">
      <alignment horizontal="right"/>
    </xf>
    <xf numFmtId="2" fontId="1" fillId="0" borderId="0" xfId="0" applyNumberFormat="1" applyFont="1" applyFill="1" applyBorder="1" applyAlignment="1">
      <alignment horizontal="right"/>
    </xf>
    <xf numFmtId="2" fontId="1" fillId="4" borderId="0" xfId="0" applyNumberFormat="1" applyFont="1" applyFill="1" applyBorder="1" applyAlignment="1">
      <alignment horizontal="right"/>
    </xf>
    <xf numFmtId="0" fontId="1" fillId="0" borderId="20" xfId="0" applyFont="1" applyFill="1" applyBorder="1" applyAlignment="1">
      <alignment wrapText="1"/>
    </xf>
    <xf numFmtId="0" fontId="1" fillId="0" borderId="11" xfId="0" applyFont="1" applyFill="1" applyBorder="1" applyAlignment="1">
      <alignment horizontal="right" wrapText="1"/>
    </xf>
    <xf numFmtId="0" fontId="1" fillId="0" borderId="21" xfId="0" applyFont="1" applyFill="1" applyBorder="1" applyAlignment="1">
      <alignment horizontal="center" wrapText="1"/>
    </xf>
    <xf numFmtId="0" fontId="1" fillId="0" borderId="13" xfId="0" applyFont="1" applyFill="1" applyBorder="1" applyAlignment="1">
      <alignment horizontal="right" wrapText="1"/>
    </xf>
    <xf numFmtId="0" fontId="1" fillId="0" borderId="12" xfId="0" applyFont="1" applyFill="1" applyBorder="1" applyAlignment="1">
      <alignment horizontal="right" wrapText="1"/>
    </xf>
    <xf numFmtId="0" fontId="1" fillId="0" borderId="23" xfId="0" applyFont="1" applyFill="1" applyBorder="1" applyAlignment="1">
      <alignment horizontal="right" wrapText="1"/>
    </xf>
    <xf numFmtId="0" fontId="1" fillId="0" borderId="6" xfId="0" applyFont="1" applyFill="1" applyBorder="1" applyAlignment="1">
      <alignment horizontal="center"/>
    </xf>
    <xf numFmtId="2"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44" fontId="1" fillId="0" borderId="0" xfId="1" applyNumberFormat="1" applyFont="1" applyFill="1" applyBorder="1" applyAlignment="1"/>
    <xf numFmtId="165" fontId="1" fillId="0" borderId="0" xfId="0" applyNumberFormat="1" applyFont="1" applyFill="1" applyBorder="1" applyAlignment="1">
      <alignment horizontal="center"/>
    </xf>
    <xf numFmtId="0" fontId="1" fillId="0" borderId="7" xfId="0" applyFont="1" applyFill="1" applyBorder="1" applyAlignment="1">
      <alignment horizontal="center"/>
    </xf>
    <xf numFmtId="0" fontId="1" fillId="0" borderId="7" xfId="0" applyNumberFormat="1" applyFont="1" applyFill="1" applyBorder="1" applyAlignment="1">
      <alignment horizontal="center"/>
    </xf>
    <xf numFmtId="164" fontId="1" fillId="0" borderId="7" xfId="0" applyNumberFormat="1" applyFont="1" applyFill="1" applyBorder="1" applyAlignment="1">
      <alignment horizontal="center"/>
    </xf>
    <xf numFmtId="0" fontId="1" fillId="0" borderId="6" xfId="0" applyNumberFormat="1" applyFont="1" applyFill="1" applyBorder="1" applyAlignment="1">
      <alignment horizontal="center"/>
    </xf>
    <xf numFmtId="0" fontId="1" fillId="0" borderId="8" xfId="0" applyFont="1" applyFill="1" applyBorder="1" applyAlignment="1">
      <alignment horizontal="center"/>
    </xf>
    <xf numFmtId="2" fontId="1" fillId="0" borderId="9" xfId="0" applyNumberFormat="1" applyFont="1" applyFill="1" applyBorder="1" applyAlignment="1">
      <alignment horizontal="center"/>
    </xf>
    <xf numFmtId="164" fontId="1" fillId="0" borderId="9" xfId="0" applyNumberFormat="1" applyFont="1" applyFill="1" applyBorder="1" applyAlignment="1">
      <alignment horizontal="center"/>
    </xf>
    <xf numFmtId="44" fontId="1" fillId="0" borderId="9" xfId="1" applyNumberFormat="1" applyFont="1" applyFill="1" applyBorder="1" applyAlignment="1"/>
    <xf numFmtId="2" fontId="1" fillId="0" borderId="9" xfId="0" applyNumberFormat="1" applyFont="1" applyFill="1" applyBorder="1" applyAlignment="1">
      <alignment horizontal="right"/>
    </xf>
    <xf numFmtId="2" fontId="1" fillId="4" borderId="9" xfId="0" applyNumberFormat="1" applyFont="1" applyFill="1" applyBorder="1" applyAlignment="1">
      <alignment horizontal="right"/>
    </xf>
    <xf numFmtId="0" fontId="1" fillId="0" borderId="1" xfId="0" applyFont="1" applyBorder="1" applyAlignment="1">
      <alignment horizontal="center" wrapText="1"/>
    </xf>
    <xf numFmtId="0" fontId="1" fillId="0" borderId="1" xfId="0" applyFont="1" applyFill="1" applyBorder="1" applyAlignment="1">
      <alignment horizontal="center" wrapText="1"/>
    </xf>
    <xf numFmtId="0" fontId="1" fillId="0" borderId="0" xfId="0" applyFont="1" applyFill="1" applyBorder="1" applyAlignment="1">
      <alignment horizontal="center" wrapText="1"/>
    </xf>
    <xf numFmtId="0" fontId="1" fillId="0" borderId="1" xfId="0" applyFont="1" applyBorder="1" applyAlignment="1">
      <alignment horizontal="center" wrapText="1"/>
    </xf>
    <xf numFmtId="0" fontId="1" fillId="0" borderId="0" xfId="0" applyFont="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3" xfId="0" applyFont="1" applyFill="1" applyBorder="1" applyAlignment="1">
      <alignment horizontal="center"/>
    </xf>
    <xf numFmtId="2" fontId="1" fillId="0" borderId="4" xfId="0" applyNumberFormat="1" applyFont="1" applyFill="1" applyBorder="1" applyAlignment="1">
      <alignment horizontal="center"/>
    </xf>
    <xf numFmtId="164" fontId="1" fillId="0" borderId="4" xfId="0" applyNumberFormat="1" applyFont="1" applyFill="1" applyBorder="1" applyAlignment="1">
      <alignment horizontal="center"/>
    </xf>
    <xf numFmtId="44" fontId="1" fillId="0" borderId="4" xfId="1" applyNumberFormat="1" applyFont="1" applyFill="1" applyBorder="1" applyAlignment="1"/>
    <xf numFmtId="166" fontId="1" fillId="0" borderId="3" xfId="1" applyNumberFormat="1" applyFont="1" applyFill="1" applyBorder="1" applyAlignment="1">
      <alignment horizontal="right"/>
    </xf>
    <xf numFmtId="2" fontId="1" fillId="0" borderId="4" xfId="0" applyNumberFormat="1" applyFont="1" applyFill="1" applyBorder="1" applyAlignment="1">
      <alignment horizontal="right"/>
    </xf>
    <xf numFmtId="2" fontId="1" fillId="4" borderId="4" xfId="0" applyNumberFormat="1" applyFont="1" applyFill="1" applyBorder="1" applyAlignment="1">
      <alignment horizontal="right"/>
    </xf>
    <xf numFmtId="166" fontId="1" fillId="0" borderId="5" xfId="1" applyNumberFormat="1" applyFont="1" applyFill="1" applyBorder="1" applyAlignment="1">
      <alignment horizontal="right"/>
    </xf>
    <xf numFmtId="166" fontId="1" fillId="0" borderId="6" xfId="1" applyNumberFormat="1" applyFont="1" applyFill="1" applyBorder="1" applyAlignment="1">
      <alignment horizontal="right"/>
    </xf>
    <xf numFmtId="166" fontId="1" fillId="0" borderId="7" xfId="1" applyNumberFormat="1" applyFont="1" applyFill="1" applyBorder="1" applyAlignment="1">
      <alignment horizontal="right"/>
    </xf>
    <xf numFmtId="166" fontId="1" fillId="0" borderId="8" xfId="1" applyNumberFormat="1" applyFont="1" applyFill="1" applyBorder="1" applyAlignment="1">
      <alignment horizontal="right"/>
    </xf>
    <xf numFmtId="166" fontId="1" fillId="0" borderId="10" xfId="1" applyNumberFormat="1" applyFont="1" applyFill="1" applyBorder="1" applyAlignment="1">
      <alignment horizontal="right"/>
    </xf>
    <xf numFmtId="1" fontId="1" fillId="0" borderId="3" xfId="0" applyNumberFormat="1" applyFont="1" applyFill="1" applyBorder="1" applyAlignment="1">
      <alignment horizontal="center"/>
    </xf>
    <xf numFmtId="165" fontId="1" fillId="0" borderId="4" xfId="0" applyNumberFormat="1"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1" fontId="1" fillId="0" borderId="6" xfId="0" applyNumberFormat="1" applyFont="1" applyFill="1" applyBorder="1" applyAlignment="1">
      <alignment horizontal="center"/>
    </xf>
    <xf numFmtId="1" fontId="1" fillId="0" borderId="8" xfId="0" applyNumberFormat="1" applyFont="1" applyFill="1" applyBorder="1" applyAlignment="1">
      <alignment horizontal="center"/>
    </xf>
    <xf numFmtId="0" fontId="1" fillId="0" borderId="22" xfId="0" applyFont="1" applyFill="1" applyBorder="1" applyAlignment="1">
      <alignment horizontal="center" wrapText="1"/>
    </xf>
    <xf numFmtId="0" fontId="1" fillId="0" borderId="6" xfId="0" applyFont="1" applyFill="1" applyBorder="1" applyAlignment="1">
      <alignment horizontal="center" wrapText="1"/>
    </xf>
    <xf numFmtId="0" fontId="1" fillId="0" borderId="0" xfId="0" applyFont="1" applyAlignment="1">
      <alignment horizontal="left"/>
    </xf>
    <xf numFmtId="0" fontId="0" fillId="0" borderId="0" xfId="0" applyAlignment="1">
      <alignment horizontal="left"/>
    </xf>
    <xf numFmtId="0" fontId="1" fillId="0" borderId="14" xfId="0" applyFont="1" applyFill="1" applyBorder="1" applyAlignment="1">
      <alignment horizontal="center" wrapText="1"/>
    </xf>
    <xf numFmtId="0" fontId="2" fillId="0" borderId="0" xfId="0" applyFont="1" applyFill="1" applyBorder="1" applyAlignment="1">
      <alignment horizontal="center"/>
    </xf>
    <xf numFmtId="0" fontId="2" fillId="4" borderId="0" xfId="0" applyFont="1" applyFill="1" applyBorder="1" applyAlignment="1">
      <alignment horizontal="center"/>
    </xf>
    <xf numFmtId="3" fontId="1" fillId="4" borderId="0" xfId="0" applyNumberFormat="1" applyFont="1" applyFill="1" applyBorder="1" applyAlignment="1">
      <alignment horizontal="center"/>
    </xf>
    <xf numFmtId="6" fontId="1" fillId="4" borderId="0" xfId="0" applyNumberFormat="1" applyFont="1" applyFill="1" applyBorder="1" applyAlignment="1">
      <alignment horizontal="center"/>
    </xf>
    <xf numFmtId="2" fontId="1" fillId="4" borderId="0" xfId="0" applyNumberFormat="1" applyFont="1" applyFill="1" applyBorder="1" applyAlignment="1">
      <alignment horizontal="center"/>
    </xf>
    <xf numFmtId="0" fontId="1" fillId="0" borderId="24" xfId="0" applyFont="1" applyFill="1" applyBorder="1" applyAlignment="1">
      <alignment horizontal="center" wrapText="1"/>
    </xf>
    <xf numFmtId="0" fontId="0" fillId="0" borderId="0" xfId="0" applyAlignment="1">
      <alignment wrapText="1"/>
    </xf>
    <xf numFmtId="4" fontId="1" fillId="0" borderId="9" xfId="0" applyNumberFormat="1" applyFont="1" applyFill="1" applyBorder="1" applyAlignment="1">
      <alignment horizontal="center"/>
    </xf>
    <xf numFmtId="164" fontId="1" fillId="0" borderId="10" xfId="0" applyNumberFormat="1" applyFont="1" applyFill="1" applyBorder="1" applyAlignment="1">
      <alignment horizontal="center"/>
    </xf>
    <xf numFmtId="9" fontId="1" fillId="0" borderId="5" xfId="2" applyNumberFormat="1" applyFont="1" applyFill="1" applyBorder="1" applyAlignment="1">
      <alignment horizontal="center"/>
    </xf>
    <xf numFmtId="9" fontId="1" fillId="0" borderId="7" xfId="2" applyNumberFormat="1" applyFont="1" applyFill="1" applyBorder="1" applyAlignment="1">
      <alignment horizontal="center"/>
    </xf>
    <xf numFmtId="9" fontId="1" fillId="0" borderId="10" xfId="2" applyNumberFormat="1" applyFont="1" applyFill="1" applyBorder="1" applyAlignment="1">
      <alignment horizontal="center"/>
    </xf>
    <xf numFmtId="0" fontId="1" fillId="2" borderId="0" xfId="0" applyFont="1" applyFill="1" applyAlignment="1">
      <alignment horizontal="left" wrapText="1"/>
    </xf>
    <xf numFmtId="0" fontId="0" fillId="2" borderId="0" xfId="0" applyFill="1" applyAlignment="1">
      <alignment horizontal="left" wrapText="1"/>
    </xf>
    <xf numFmtId="0" fontId="1" fillId="3" borderId="1" xfId="0" applyFont="1" applyFill="1" applyBorder="1" applyAlignment="1">
      <alignment horizontal="center" wrapText="1"/>
    </xf>
    <xf numFmtId="0" fontId="1" fillId="3" borderId="0" xfId="0" applyFont="1" applyFill="1" applyBorder="1" applyAlignment="1">
      <alignment horizontal="center" wrapText="1"/>
    </xf>
    <xf numFmtId="0" fontId="1" fillId="3" borderId="2" xfId="0" applyFont="1" applyFill="1" applyBorder="1" applyAlignment="1">
      <alignment horizontal="center" wrapText="1"/>
    </xf>
    <xf numFmtId="164" fontId="1" fillId="0" borderId="11"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0" xfId="0" applyFont="1" applyFill="1" applyAlignment="1">
      <alignment horizontal="left" wrapText="1"/>
    </xf>
    <xf numFmtId="0" fontId="0" fillId="0" borderId="0" xfId="0" applyAlignment="1">
      <alignment horizontal="left"/>
    </xf>
    <xf numFmtId="0" fontId="0" fillId="0" borderId="0" xfId="0" applyAlignment="1"/>
    <xf numFmtId="0" fontId="1" fillId="0" borderId="15" xfId="0" applyFont="1" applyFill="1" applyBorder="1" applyAlignment="1">
      <alignment horizontal="center" wrapText="1"/>
    </xf>
    <xf numFmtId="0" fontId="1" fillId="0" borderId="17" xfId="0" applyFont="1" applyFill="1" applyBorder="1" applyAlignment="1">
      <alignment horizontal="center" wrapText="1"/>
    </xf>
    <xf numFmtId="0" fontId="1" fillId="0" borderId="16" xfId="0" applyFont="1" applyFill="1" applyBorder="1" applyAlignment="1">
      <alignment horizontal="center" wrapText="1"/>
    </xf>
    <xf numFmtId="0" fontId="1" fillId="4" borderId="1" xfId="0" applyFont="1" applyFill="1" applyBorder="1" applyAlignment="1">
      <alignment horizontal="center" wrapText="1"/>
    </xf>
    <xf numFmtId="0" fontId="1" fillId="4" borderId="0" xfId="0" applyFont="1" applyFill="1" applyBorder="1" applyAlignment="1">
      <alignment horizontal="center" wrapText="1"/>
    </xf>
    <xf numFmtId="0" fontId="1" fillId="4" borderId="2" xfId="0" applyFont="1" applyFill="1" applyBorder="1" applyAlignment="1">
      <alignment horizontal="center" wrapText="1"/>
    </xf>
    <xf numFmtId="0" fontId="1" fillId="0" borderId="14" xfId="0" applyFont="1" applyFill="1" applyBorder="1" applyAlignment="1">
      <alignment horizontal="center" wrapText="1"/>
    </xf>
    <xf numFmtId="0" fontId="1" fillId="0" borderId="24"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tabSelected="1" zoomScale="106" zoomScaleNormal="106" workbookViewId="0">
      <selection activeCell="B2" sqref="B2"/>
    </sheetView>
  </sheetViews>
  <sheetFormatPr defaultRowHeight="15" x14ac:dyDescent="0.25"/>
  <cols>
    <col min="1" max="1" width="3" style="5" bestFit="1" customWidth="1"/>
    <col min="2" max="2" width="26.42578125" style="7" customWidth="1"/>
    <col min="3" max="3" width="9.140625" style="42" bestFit="1" customWidth="1"/>
    <col min="4" max="4" width="7.85546875" style="17" bestFit="1" customWidth="1"/>
    <col min="5" max="5" width="15.28515625" style="17" hidden="1" customWidth="1"/>
    <col min="6" max="6" width="23.85546875" style="17" hidden="1" customWidth="1"/>
    <col min="7" max="7" width="19.28515625" style="17" hidden="1" customWidth="1"/>
    <col min="8" max="8" width="14.42578125" style="17" hidden="1" customWidth="1"/>
    <col min="9" max="9" width="7.85546875" style="5" bestFit="1" customWidth="1"/>
    <col min="10" max="10" width="11.140625" style="8" bestFit="1" customWidth="1"/>
    <col min="11" max="11" width="3.140625" style="73" customWidth="1"/>
    <col min="12" max="12" width="11" style="45" bestFit="1" customWidth="1"/>
    <col min="13" max="13" width="11.140625" style="45" hidden="1" customWidth="1"/>
    <col min="14" max="14" width="15.7109375" style="45" hidden="1" customWidth="1"/>
    <col min="15" max="15" width="10.140625" style="45" bestFit="1" customWidth="1"/>
    <col min="16" max="16" width="3.140625" style="73" customWidth="1"/>
    <col min="17" max="17" width="9.85546875" style="18" bestFit="1" customWidth="1"/>
    <col min="18" max="18" width="9.28515625" style="8" customWidth="1"/>
    <col min="19" max="19" width="9.28515625" style="18" bestFit="1" customWidth="1"/>
    <col min="20" max="20" width="7.7109375" style="18" bestFit="1" customWidth="1"/>
    <col min="21" max="21" width="8.85546875" style="8" bestFit="1" customWidth="1"/>
    <col min="22" max="22" width="3.140625" style="73" customWidth="1"/>
    <col min="23" max="23" width="70" style="5" customWidth="1"/>
    <col min="27" max="16384" width="9.140625" style="5"/>
  </cols>
  <sheetData>
    <row r="1" spans="1:26" ht="33.75" customHeight="1" x14ac:dyDescent="0.25">
      <c r="A1" s="114" t="s">
        <v>177</v>
      </c>
      <c r="B1" s="115"/>
      <c r="C1" s="115"/>
      <c r="D1" s="115"/>
      <c r="E1" s="115"/>
      <c r="F1" s="115"/>
      <c r="G1" s="115"/>
      <c r="H1" s="115"/>
      <c r="I1" s="115"/>
      <c r="J1" s="115"/>
      <c r="K1" s="115"/>
      <c r="L1" s="115"/>
      <c r="M1" s="115"/>
      <c r="N1" s="115"/>
      <c r="O1" s="115"/>
      <c r="P1" s="115"/>
      <c r="Q1" s="115"/>
      <c r="R1" s="115"/>
      <c r="S1" s="115"/>
      <c r="T1" s="115"/>
      <c r="U1" s="115"/>
      <c r="X1" s="34"/>
      <c r="Y1" s="34"/>
      <c r="Z1" s="34"/>
    </row>
    <row r="2" spans="1:26" x14ac:dyDescent="0.25">
      <c r="A2" s="99"/>
      <c r="B2" s="100"/>
      <c r="C2" s="100"/>
      <c r="D2" s="100"/>
      <c r="E2" s="100"/>
      <c r="F2" s="100"/>
      <c r="G2" s="100"/>
      <c r="H2" s="100"/>
      <c r="I2" s="100"/>
      <c r="J2" s="100"/>
      <c r="K2" s="100"/>
      <c r="L2" s="100"/>
      <c r="M2" s="100"/>
      <c r="N2" s="100"/>
      <c r="O2" s="100"/>
      <c r="P2" s="100"/>
      <c r="Q2" s="100"/>
      <c r="R2" s="100"/>
      <c r="S2" s="100"/>
      <c r="T2" s="100"/>
      <c r="U2" s="100"/>
      <c r="X2" s="34"/>
      <c r="Y2" s="34"/>
      <c r="Z2" s="34"/>
    </row>
    <row r="3" spans="1:26" s="9" customFormat="1" ht="48" customHeight="1" x14ac:dyDescent="0.2">
      <c r="B3" s="7"/>
      <c r="C3" s="36" t="s">
        <v>3</v>
      </c>
      <c r="D3" s="37" t="s">
        <v>92</v>
      </c>
      <c r="E3" s="37" t="s">
        <v>4</v>
      </c>
      <c r="F3" s="37"/>
      <c r="G3" s="37"/>
      <c r="H3" s="37"/>
      <c r="I3" s="50" t="s">
        <v>164</v>
      </c>
      <c r="J3" s="36" t="s">
        <v>165</v>
      </c>
      <c r="K3" s="52"/>
      <c r="L3" s="52" t="s">
        <v>167</v>
      </c>
      <c r="M3" s="52" t="s">
        <v>136</v>
      </c>
      <c r="N3" s="52" t="s">
        <v>141</v>
      </c>
      <c r="O3" s="52" t="s">
        <v>168</v>
      </c>
      <c r="P3" s="52"/>
      <c r="Q3" s="52" t="s">
        <v>166</v>
      </c>
      <c r="R3" s="52" t="s">
        <v>169</v>
      </c>
      <c r="S3" s="52" t="s">
        <v>94</v>
      </c>
      <c r="T3" s="52" t="s">
        <v>96</v>
      </c>
      <c r="U3" s="52" t="s">
        <v>9</v>
      </c>
      <c r="V3" s="98"/>
      <c r="W3" s="8" t="s">
        <v>0</v>
      </c>
    </row>
    <row r="4" spans="1:26" s="9" customFormat="1" ht="12.75" x14ac:dyDescent="0.2">
      <c r="B4" s="7"/>
      <c r="C4" s="43"/>
      <c r="D4" s="24" t="s">
        <v>93</v>
      </c>
      <c r="E4" s="24" t="s">
        <v>42</v>
      </c>
      <c r="F4" s="24" t="s">
        <v>5</v>
      </c>
      <c r="G4" s="24" t="s">
        <v>6</v>
      </c>
      <c r="H4" s="24" t="s">
        <v>7</v>
      </c>
      <c r="I4" s="24" t="s">
        <v>93</v>
      </c>
      <c r="J4" s="44"/>
      <c r="K4" s="97"/>
      <c r="L4" s="51"/>
      <c r="M4" s="54" t="s">
        <v>93</v>
      </c>
      <c r="N4" s="55" t="s">
        <v>93</v>
      </c>
      <c r="O4" s="53"/>
      <c r="P4" s="97"/>
      <c r="Q4" s="76" t="s">
        <v>8</v>
      </c>
      <c r="R4" s="77"/>
      <c r="S4" s="77" t="s">
        <v>95</v>
      </c>
      <c r="T4" s="77" t="s">
        <v>95</v>
      </c>
      <c r="U4" s="78" t="s">
        <v>95</v>
      </c>
      <c r="V4" s="98"/>
    </row>
    <row r="5" spans="1:26" s="2" customFormat="1" ht="12.75" x14ac:dyDescent="0.2">
      <c r="A5" s="2">
        <v>1</v>
      </c>
      <c r="B5" s="3" t="s">
        <v>151</v>
      </c>
      <c r="C5" s="79">
        <v>306</v>
      </c>
      <c r="D5" s="80">
        <v>8.0500000000000007</v>
      </c>
      <c r="E5" s="81">
        <v>4.4532429999999996</v>
      </c>
      <c r="F5" s="81">
        <v>3.0895130000000002</v>
      </c>
      <c r="G5" s="81"/>
      <c r="H5" s="81">
        <v>0.50387899999999997</v>
      </c>
      <c r="I5" s="82">
        <f t="shared" ref="I5:I36" si="0">(M5+N5)</f>
        <v>8.4</v>
      </c>
      <c r="J5" s="111">
        <f t="shared" ref="J5:J11" si="1">I5/D5</f>
        <v>1.0434782608695652</v>
      </c>
      <c r="K5" s="39"/>
      <c r="L5" s="83">
        <f t="shared" ref="L5:L11" si="2">D5*1000000/C5</f>
        <v>26307.189542483662</v>
      </c>
      <c r="M5" s="84">
        <v>8.4</v>
      </c>
      <c r="N5" s="85"/>
      <c r="O5" s="86">
        <f t="shared" ref="O5:O36" si="3">(I5)*1000000/C5</f>
        <v>27450.980392156864</v>
      </c>
      <c r="P5" s="39"/>
      <c r="Q5" s="91">
        <v>64</v>
      </c>
      <c r="R5" s="92">
        <f t="shared" ref="R5:R11" si="4">C5/Q5</f>
        <v>4.78125</v>
      </c>
      <c r="S5" s="93" t="s">
        <v>44</v>
      </c>
      <c r="T5" s="93" t="s">
        <v>43</v>
      </c>
      <c r="U5" s="94" t="s">
        <v>43</v>
      </c>
      <c r="V5" s="16"/>
      <c r="W5" s="2" t="s">
        <v>152</v>
      </c>
    </row>
    <row r="6" spans="1:26" s="2" customFormat="1" ht="12.75" x14ac:dyDescent="0.2">
      <c r="A6" s="2">
        <v>2</v>
      </c>
      <c r="B6" s="3" t="s">
        <v>125</v>
      </c>
      <c r="C6" s="56">
        <v>37</v>
      </c>
      <c r="D6" s="57">
        <v>0.91</v>
      </c>
      <c r="E6" s="58">
        <v>0.39308700000000002</v>
      </c>
      <c r="F6" s="58">
        <v>0</v>
      </c>
      <c r="G6" s="58">
        <v>0.58367899999999995</v>
      </c>
      <c r="H6" s="58">
        <v>0</v>
      </c>
      <c r="I6" s="59">
        <f t="shared" si="0"/>
        <v>0.91176900000000005</v>
      </c>
      <c r="J6" s="112">
        <f t="shared" si="1"/>
        <v>1.001943956043956</v>
      </c>
      <c r="K6" s="39"/>
      <c r="L6" s="87">
        <f t="shared" si="2"/>
        <v>24594.594594594593</v>
      </c>
      <c r="M6" s="46">
        <v>0.91176900000000005</v>
      </c>
      <c r="N6" s="47">
        <v>0</v>
      </c>
      <c r="O6" s="88">
        <f t="shared" si="3"/>
        <v>24642.405405405407</v>
      </c>
      <c r="P6" s="39"/>
      <c r="Q6" s="95">
        <v>6</v>
      </c>
      <c r="R6" s="60">
        <f t="shared" si="4"/>
        <v>6.166666666666667</v>
      </c>
      <c r="S6" s="16" t="s">
        <v>44</v>
      </c>
      <c r="T6" s="16" t="s">
        <v>43</v>
      </c>
      <c r="U6" s="61" t="s">
        <v>43</v>
      </c>
      <c r="V6" s="16"/>
      <c r="W6" s="2" t="s">
        <v>71</v>
      </c>
    </row>
    <row r="7" spans="1:26" s="2" customFormat="1" ht="12.75" x14ac:dyDescent="0.2">
      <c r="A7" s="2">
        <v>3</v>
      </c>
      <c r="B7" s="3" t="s">
        <v>97</v>
      </c>
      <c r="C7" s="56">
        <v>150</v>
      </c>
      <c r="D7" s="57">
        <v>3.5</v>
      </c>
      <c r="E7" s="58"/>
      <c r="F7" s="58"/>
      <c r="G7" s="58"/>
      <c r="H7" s="58"/>
      <c r="I7" s="59">
        <f t="shared" si="0"/>
        <v>2.8</v>
      </c>
      <c r="J7" s="112">
        <f t="shared" si="1"/>
        <v>0.79999999999999993</v>
      </c>
      <c r="K7" s="39"/>
      <c r="L7" s="87">
        <f t="shared" si="2"/>
        <v>23333.333333333332</v>
      </c>
      <c r="M7" s="48">
        <v>1.8</v>
      </c>
      <c r="N7" s="49">
        <v>1</v>
      </c>
      <c r="O7" s="88">
        <f t="shared" si="3"/>
        <v>18666.666666666668</v>
      </c>
      <c r="P7" s="39"/>
      <c r="Q7" s="95">
        <v>40</v>
      </c>
      <c r="R7" s="60">
        <f t="shared" si="4"/>
        <v>3.75</v>
      </c>
      <c r="S7" s="16" t="s">
        <v>161</v>
      </c>
      <c r="T7" s="16" t="s">
        <v>43</v>
      </c>
      <c r="U7" s="61" t="s">
        <v>44</v>
      </c>
      <c r="V7" s="16"/>
      <c r="W7" s="2" t="s">
        <v>65</v>
      </c>
    </row>
    <row r="8" spans="1:26" s="2" customFormat="1" ht="12.75" x14ac:dyDescent="0.2">
      <c r="A8" s="2">
        <v>4</v>
      </c>
      <c r="B8" s="3" t="s">
        <v>126</v>
      </c>
      <c r="C8" s="56">
        <v>31</v>
      </c>
      <c r="D8" s="57">
        <v>1.3</v>
      </c>
      <c r="E8" s="58">
        <v>0.94499999999999995</v>
      </c>
      <c r="F8" s="58">
        <v>0.33400000000000002</v>
      </c>
      <c r="G8" s="58">
        <v>1.3129999999999999</v>
      </c>
      <c r="H8" s="58" t="s">
        <v>75</v>
      </c>
      <c r="I8" s="59">
        <f t="shared" si="0"/>
        <v>1.33</v>
      </c>
      <c r="J8" s="112">
        <f t="shared" si="1"/>
        <v>1.023076923076923</v>
      </c>
      <c r="K8" s="39"/>
      <c r="L8" s="87">
        <f t="shared" si="2"/>
        <v>41935.483870967742</v>
      </c>
      <c r="M8" s="48">
        <v>0.13</v>
      </c>
      <c r="N8" s="49">
        <v>1.2</v>
      </c>
      <c r="O8" s="88">
        <f t="shared" si="3"/>
        <v>42903.225806451614</v>
      </c>
      <c r="P8" s="39"/>
      <c r="Q8" s="95">
        <v>19</v>
      </c>
      <c r="R8" s="60">
        <f t="shared" si="4"/>
        <v>1.631578947368421</v>
      </c>
      <c r="S8" s="16" t="s">
        <v>44</v>
      </c>
      <c r="T8" s="16" t="s">
        <v>161</v>
      </c>
      <c r="U8" s="61" t="s">
        <v>43</v>
      </c>
      <c r="V8" s="16"/>
      <c r="W8" s="2" t="s">
        <v>74</v>
      </c>
    </row>
    <row r="9" spans="1:26" s="2" customFormat="1" ht="12.75" x14ac:dyDescent="0.2">
      <c r="A9" s="2">
        <v>5</v>
      </c>
      <c r="B9" s="3" t="s">
        <v>128</v>
      </c>
      <c r="C9" s="56">
        <v>15</v>
      </c>
      <c r="D9" s="57">
        <v>0.37528</v>
      </c>
      <c r="E9" s="58">
        <v>0.21656500000000001</v>
      </c>
      <c r="F9" s="58">
        <v>0.15871499999999999</v>
      </c>
      <c r="G9" s="58">
        <v>0.37528</v>
      </c>
      <c r="H9" s="58"/>
      <c r="I9" s="59">
        <f t="shared" si="0"/>
        <v>0.317</v>
      </c>
      <c r="J9" s="112">
        <f t="shared" si="1"/>
        <v>0.84470262204220847</v>
      </c>
      <c r="K9" s="39"/>
      <c r="L9" s="87">
        <f t="shared" si="2"/>
        <v>25018.666666666668</v>
      </c>
      <c r="M9" s="48">
        <v>6.7000000000000004E-2</v>
      </c>
      <c r="N9" s="49">
        <v>0.25</v>
      </c>
      <c r="O9" s="88">
        <f t="shared" si="3"/>
        <v>21133.333333333332</v>
      </c>
      <c r="P9" s="39"/>
      <c r="Q9" s="95">
        <v>3</v>
      </c>
      <c r="R9" s="60">
        <f t="shared" si="4"/>
        <v>5</v>
      </c>
      <c r="S9" s="16" t="s">
        <v>43</v>
      </c>
      <c r="T9" s="16" t="s">
        <v>44</v>
      </c>
      <c r="U9" s="61" t="s">
        <v>44</v>
      </c>
      <c r="V9" s="16"/>
      <c r="W9" s="2" t="s">
        <v>41</v>
      </c>
    </row>
    <row r="10" spans="1:26" s="2" customFormat="1" ht="12.75" x14ac:dyDescent="0.2">
      <c r="A10" s="2">
        <v>6</v>
      </c>
      <c r="B10" s="3" t="s">
        <v>98</v>
      </c>
      <c r="C10" s="56">
        <v>198</v>
      </c>
      <c r="D10" s="57">
        <v>9.4165890000000001</v>
      </c>
      <c r="E10" s="58">
        <v>3.3405450000000001</v>
      </c>
      <c r="F10" s="58">
        <v>1.1000000000000001</v>
      </c>
      <c r="G10" s="58">
        <v>4.9746259999999998</v>
      </c>
      <c r="H10" s="58"/>
      <c r="I10" s="59">
        <f t="shared" si="0"/>
        <v>7.6649450000000003</v>
      </c>
      <c r="J10" s="112">
        <f t="shared" si="1"/>
        <v>0.81398317373732676</v>
      </c>
      <c r="K10" s="39"/>
      <c r="L10" s="87">
        <f t="shared" si="2"/>
        <v>47558.530303030304</v>
      </c>
      <c r="M10" s="48">
        <v>5.4712170000000002</v>
      </c>
      <c r="N10" s="49">
        <v>2.1937280000000001</v>
      </c>
      <c r="O10" s="88">
        <f t="shared" si="3"/>
        <v>38711.843434343435</v>
      </c>
      <c r="P10" s="39"/>
      <c r="Q10" s="95">
        <v>87</v>
      </c>
      <c r="R10" s="60">
        <f t="shared" si="4"/>
        <v>2.2758620689655173</v>
      </c>
      <c r="S10" s="16" t="s">
        <v>161</v>
      </c>
      <c r="T10" s="16" t="s">
        <v>161</v>
      </c>
      <c r="U10" s="61" t="s">
        <v>43</v>
      </c>
      <c r="V10" s="16"/>
      <c r="W10" s="2" t="s">
        <v>91</v>
      </c>
    </row>
    <row r="11" spans="1:26" s="2" customFormat="1" ht="12.75" x14ac:dyDescent="0.2">
      <c r="A11" s="2">
        <v>7</v>
      </c>
      <c r="B11" s="3" t="s">
        <v>122</v>
      </c>
      <c r="C11" s="56">
        <v>95</v>
      </c>
      <c r="D11" s="57">
        <v>4.5</v>
      </c>
      <c r="E11" s="58">
        <v>2.8</v>
      </c>
      <c r="F11" s="58">
        <v>1.2</v>
      </c>
      <c r="G11" s="58">
        <v>4.5</v>
      </c>
      <c r="H11" s="58">
        <v>0.5</v>
      </c>
      <c r="I11" s="59">
        <f t="shared" si="0"/>
        <v>3.5</v>
      </c>
      <c r="J11" s="112">
        <f t="shared" si="1"/>
        <v>0.77777777777777779</v>
      </c>
      <c r="K11" s="39"/>
      <c r="L11" s="87">
        <f t="shared" si="2"/>
        <v>47368.42105263158</v>
      </c>
      <c r="M11" s="48">
        <v>0.6</v>
      </c>
      <c r="N11" s="49">
        <v>2.9</v>
      </c>
      <c r="O11" s="88">
        <f t="shared" si="3"/>
        <v>36842.105263157893</v>
      </c>
      <c r="P11" s="39"/>
      <c r="Q11" s="95">
        <v>10</v>
      </c>
      <c r="R11" s="60">
        <f t="shared" si="4"/>
        <v>9.5</v>
      </c>
      <c r="S11" s="16" t="s">
        <v>44</v>
      </c>
      <c r="T11" s="16" t="s">
        <v>161</v>
      </c>
      <c r="U11" s="61" t="s">
        <v>44</v>
      </c>
      <c r="V11" s="16"/>
      <c r="W11" s="2" t="s">
        <v>90</v>
      </c>
    </row>
    <row r="12" spans="1:26" s="2" customFormat="1" ht="12.75" x14ac:dyDescent="0.2">
      <c r="A12" s="2">
        <v>8</v>
      </c>
      <c r="B12" s="3" t="s">
        <v>124</v>
      </c>
      <c r="C12" s="56">
        <v>1</v>
      </c>
      <c r="D12" s="57" t="s">
        <v>161</v>
      </c>
      <c r="E12" s="58"/>
      <c r="F12" s="58"/>
      <c r="G12" s="58"/>
      <c r="H12" s="58"/>
      <c r="I12" s="59">
        <f t="shared" si="0"/>
        <v>0</v>
      </c>
      <c r="J12" s="112" t="s">
        <v>161</v>
      </c>
      <c r="K12" s="39"/>
      <c r="L12" s="87" t="s">
        <v>161</v>
      </c>
      <c r="M12" s="48"/>
      <c r="N12" s="49"/>
      <c r="O12" s="88">
        <f t="shared" si="3"/>
        <v>0</v>
      </c>
      <c r="P12" s="39"/>
      <c r="Q12" s="95" t="s">
        <v>161</v>
      </c>
      <c r="R12" s="60" t="s">
        <v>161</v>
      </c>
      <c r="S12" s="16" t="s">
        <v>161</v>
      </c>
      <c r="T12" s="16" t="s">
        <v>161</v>
      </c>
      <c r="U12" s="61" t="s">
        <v>161</v>
      </c>
      <c r="V12" s="16"/>
      <c r="W12" s="2" t="s">
        <v>57</v>
      </c>
    </row>
    <row r="13" spans="1:26" s="2" customFormat="1" ht="12.75" x14ac:dyDescent="0.2">
      <c r="A13" s="2">
        <v>9</v>
      </c>
      <c r="B13" s="3" t="s">
        <v>130</v>
      </c>
      <c r="C13" s="56">
        <v>16</v>
      </c>
      <c r="D13" s="57">
        <v>0.178732</v>
      </c>
      <c r="E13" s="58">
        <v>9.7792000000000004E-2</v>
      </c>
      <c r="F13" s="58">
        <v>5.3856000000000001E-2</v>
      </c>
      <c r="G13" s="58">
        <v>8.3000000000000001E-3</v>
      </c>
      <c r="H13" s="58">
        <v>1.8783999999999999E-2</v>
      </c>
      <c r="I13" s="59">
        <f t="shared" si="0"/>
        <v>9.5448000000000005E-2</v>
      </c>
      <c r="J13" s="112">
        <f t="shared" ref="J13:J54" si="5">I13/D13</f>
        <v>0.53402860148154785</v>
      </c>
      <c r="K13" s="39"/>
      <c r="L13" s="87">
        <f t="shared" ref="L13:L54" si="6">D13*1000000/C13</f>
        <v>11170.75</v>
      </c>
      <c r="M13" s="48">
        <v>0</v>
      </c>
      <c r="N13" s="49">
        <v>9.5448000000000005E-2</v>
      </c>
      <c r="O13" s="88">
        <f t="shared" si="3"/>
        <v>5965.5</v>
      </c>
      <c r="P13" s="39"/>
      <c r="Q13" s="95">
        <v>1</v>
      </c>
      <c r="R13" s="60">
        <f t="shared" ref="R13:R42" si="7">C13/Q13</f>
        <v>16</v>
      </c>
      <c r="S13" s="15" t="s">
        <v>44</v>
      </c>
      <c r="T13" s="15" t="s">
        <v>43</v>
      </c>
      <c r="U13" s="62" t="s">
        <v>44</v>
      </c>
      <c r="V13" s="16"/>
      <c r="W13" s="2" t="s">
        <v>83</v>
      </c>
    </row>
    <row r="14" spans="1:26" s="2" customFormat="1" ht="12.75" x14ac:dyDescent="0.2">
      <c r="A14" s="2">
        <v>10</v>
      </c>
      <c r="B14" s="3" t="s">
        <v>99</v>
      </c>
      <c r="C14" s="56">
        <v>215</v>
      </c>
      <c r="D14" s="57">
        <v>3.12</v>
      </c>
      <c r="E14" s="58">
        <v>2.5310000000000001</v>
      </c>
      <c r="F14" s="58">
        <v>0.58069999999999999</v>
      </c>
      <c r="G14" s="58">
        <v>4.7999999999999996E-3</v>
      </c>
      <c r="H14" s="58">
        <v>0</v>
      </c>
      <c r="I14" s="59">
        <f t="shared" si="0"/>
        <v>4.0331563700000004</v>
      </c>
      <c r="J14" s="112">
        <f t="shared" si="5"/>
        <v>1.2926783237179489</v>
      </c>
      <c r="K14" s="39"/>
      <c r="L14" s="87">
        <f t="shared" si="6"/>
        <v>14511.627906976744</v>
      </c>
      <c r="M14" s="48">
        <v>3.4831563700000001</v>
      </c>
      <c r="N14" s="49">
        <v>0.55000000000000004</v>
      </c>
      <c r="O14" s="88">
        <f t="shared" si="3"/>
        <v>18758.866837209305</v>
      </c>
      <c r="P14" s="39"/>
      <c r="Q14" s="56">
        <v>27</v>
      </c>
      <c r="R14" s="60">
        <f t="shared" si="7"/>
        <v>7.9629629629629628</v>
      </c>
      <c r="S14" s="16" t="s">
        <v>43</v>
      </c>
      <c r="T14" s="16" t="s">
        <v>44</v>
      </c>
      <c r="U14" s="61" t="s">
        <v>44</v>
      </c>
      <c r="V14" s="16"/>
      <c r="W14" s="2" t="s">
        <v>63</v>
      </c>
    </row>
    <row r="15" spans="1:26" s="2" customFormat="1" ht="12.75" x14ac:dyDescent="0.2">
      <c r="A15" s="2">
        <v>11</v>
      </c>
      <c r="B15" s="3" t="s">
        <v>100</v>
      </c>
      <c r="C15" s="56">
        <v>67</v>
      </c>
      <c r="D15" s="57">
        <v>2.5</v>
      </c>
      <c r="E15" s="58"/>
      <c r="F15" s="58"/>
      <c r="G15" s="58"/>
      <c r="H15" s="58"/>
      <c r="I15" s="59">
        <f t="shared" si="0"/>
        <v>2.5</v>
      </c>
      <c r="J15" s="112">
        <f t="shared" si="5"/>
        <v>1</v>
      </c>
      <c r="K15" s="39"/>
      <c r="L15" s="87">
        <f t="shared" si="6"/>
        <v>37313.432835820895</v>
      </c>
      <c r="M15" s="48">
        <v>2.5</v>
      </c>
      <c r="N15" s="49"/>
      <c r="O15" s="88">
        <f t="shared" si="3"/>
        <v>37313.432835820895</v>
      </c>
      <c r="P15" s="39"/>
      <c r="Q15" s="56">
        <v>20</v>
      </c>
      <c r="R15" s="60">
        <f t="shared" si="7"/>
        <v>3.35</v>
      </c>
      <c r="S15" s="16" t="s">
        <v>44</v>
      </c>
      <c r="T15" s="16" t="s">
        <v>43</v>
      </c>
      <c r="U15" s="61" t="s">
        <v>43</v>
      </c>
      <c r="V15" s="16"/>
      <c r="W15" s="2" t="s">
        <v>56</v>
      </c>
    </row>
    <row r="16" spans="1:26" s="2" customFormat="1" ht="12.75" x14ac:dyDescent="0.2">
      <c r="A16" s="2">
        <v>12</v>
      </c>
      <c r="B16" s="3" t="s">
        <v>101</v>
      </c>
      <c r="C16" s="56">
        <v>134</v>
      </c>
      <c r="D16" s="57">
        <v>3.3959109999999999</v>
      </c>
      <c r="E16" s="58">
        <v>2.2294559999999999</v>
      </c>
      <c r="F16" s="58" t="s">
        <v>54</v>
      </c>
      <c r="G16" s="58">
        <v>0.40764499999999998</v>
      </c>
      <c r="H16" s="58">
        <v>0.54108199999999995</v>
      </c>
      <c r="I16" s="59">
        <f t="shared" si="0"/>
        <v>3.9015040000000001</v>
      </c>
      <c r="J16" s="112">
        <f t="shared" si="5"/>
        <v>1.1488828770836457</v>
      </c>
      <c r="K16" s="39"/>
      <c r="L16" s="87">
        <f t="shared" si="6"/>
        <v>25342.619402985074</v>
      </c>
      <c r="M16" s="48">
        <v>3.9015040000000001</v>
      </c>
      <c r="N16" s="49"/>
      <c r="O16" s="88">
        <f t="shared" si="3"/>
        <v>29115.701492537315</v>
      </c>
      <c r="P16" s="39"/>
      <c r="Q16" s="56">
        <v>37</v>
      </c>
      <c r="R16" s="60">
        <f t="shared" si="7"/>
        <v>3.6216216216216215</v>
      </c>
      <c r="S16" s="16" t="s">
        <v>43</v>
      </c>
      <c r="T16" s="16" t="s">
        <v>43</v>
      </c>
      <c r="U16" s="61" t="s">
        <v>44</v>
      </c>
      <c r="V16" s="16"/>
      <c r="W16" s="2" t="s">
        <v>53</v>
      </c>
    </row>
    <row r="17" spans="1:23" s="2" customFormat="1" ht="12.75" x14ac:dyDescent="0.2">
      <c r="A17" s="2">
        <v>13</v>
      </c>
      <c r="B17" s="3" t="s">
        <v>102</v>
      </c>
      <c r="C17" s="56">
        <v>37</v>
      </c>
      <c r="D17" s="57">
        <v>0.8</v>
      </c>
      <c r="E17" s="58"/>
      <c r="F17" s="58"/>
      <c r="G17" s="58"/>
      <c r="H17" s="58"/>
      <c r="I17" s="59">
        <f t="shared" si="0"/>
        <v>0.03</v>
      </c>
      <c r="J17" s="112">
        <f t="shared" si="5"/>
        <v>3.7499999999999999E-2</v>
      </c>
      <c r="K17" s="39"/>
      <c r="L17" s="87">
        <f t="shared" si="6"/>
        <v>21621.62162162162</v>
      </c>
      <c r="M17" s="48">
        <v>0.03</v>
      </c>
      <c r="N17" s="49"/>
      <c r="O17" s="88">
        <f t="shared" si="3"/>
        <v>810.81081081081084</v>
      </c>
      <c r="P17" s="39"/>
      <c r="Q17" s="56">
        <v>9</v>
      </c>
      <c r="R17" s="60">
        <f t="shared" si="7"/>
        <v>4.1111111111111107</v>
      </c>
      <c r="S17" s="16" t="s">
        <v>44</v>
      </c>
      <c r="T17" s="16" t="s">
        <v>43</v>
      </c>
      <c r="U17" s="61" t="s">
        <v>44</v>
      </c>
      <c r="V17" s="16"/>
      <c r="W17" s="2" t="s">
        <v>66</v>
      </c>
    </row>
    <row r="18" spans="1:23" s="2" customFormat="1" ht="12.75" x14ac:dyDescent="0.2">
      <c r="A18" s="2">
        <v>14</v>
      </c>
      <c r="B18" s="3" t="s">
        <v>103</v>
      </c>
      <c r="C18" s="56">
        <v>413</v>
      </c>
      <c r="D18" s="57">
        <v>11.098644999999999</v>
      </c>
      <c r="E18" s="58">
        <v>6.3346799999999996</v>
      </c>
      <c r="F18" s="58">
        <v>3.7249979999999998</v>
      </c>
      <c r="G18" s="58">
        <v>1.0389679999999999</v>
      </c>
      <c r="H18" s="58"/>
      <c r="I18" s="59">
        <f t="shared" si="0"/>
        <v>12.912215000000002</v>
      </c>
      <c r="J18" s="112">
        <f t="shared" si="5"/>
        <v>1.1634046318266782</v>
      </c>
      <c r="K18" s="39"/>
      <c r="L18" s="87">
        <f t="shared" si="6"/>
        <v>26873.232445520582</v>
      </c>
      <c r="M18" s="48">
        <v>12.737215000000001</v>
      </c>
      <c r="N18" s="49">
        <v>0.17499999999999999</v>
      </c>
      <c r="O18" s="88">
        <f t="shared" si="3"/>
        <v>31264.443099273612</v>
      </c>
      <c r="P18" s="39"/>
      <c r="Q18" s="95">
        <v>106</v>
      </c>
      <c r="R18" s="60">
        <f t="shared" si="7"/>
        <v>3.8962264150943398</v>
      </c>
      <c r="S18" s="16" t="s">
        <v>44</v>
      </c>
      <c r="T18" s="16" t="s">
        <v>161</v>
      </c>
      <c r="U18" s="61" t="s">
        <v>43</v>
      </c>
      <c r="V18" s="16"/>
      <c r="W18" s="2" t="s">
        <v>61</v>
      </c>
    </row>
    <row r="19" spans="1:23" s="2" customFormat="1" ht="12.75" x14ac:dyDescent="0.2">
      <c r="A19" s="2">
        <v>15</v>
      </c>
      <c r="B19" s="3" t="s">
        <v>104</v>
      </c>
      <c r="C19" s="56">
        <v>149</v>
      </c>
      <c r="D19" s="57">
        <v>2.5</v>
      </c>
      <c r="E19" s="58"/>
      <c r="F19" s="58"/>
      <c r="G19" s="58"/>
      <c r="H19" s="58"/>
      <c r="I19" s="59">
        <f t="shared" si="0"/>
        <v>2.7</v>
      </c>
      <c r="J19" s="112">
        <f t="shared" si="5"/>
        <v>1.08</v>
      </c>
      <c r="K19" s="39"/>
      <c r="L19" s="87">
        <f t="shared" si="6"/>
        <v>16778.523489932886</v>
      </c>
      <c r="M19" s="48">
        <v>2.7</v>
      </c>
      <c r="N19" s="49"/>
      <c r="O19" s="88">
        <f t="shared" si="3"/>
        <v>18120.805369127516</v>
      </c>
      <c r="P19" s="39"/>
      <c r="Q19" s="95">
        <v>35</v>
      </c>
      <c r="R19" s="60">
        <f t="shared" si="7"/>
        <v>4.2571428571428571</v>
      </c>
      <c r="S19" s="16" t="s">
        <v>43</v>
      </c>
      <c r="T19" s="16" t="s">
        <v>44</v>
      </c>
      <c r="U19" s="61" t="s">
        <v>44</v>
      </c>
      <c r="V19" s="16"/>
      <c r="W19" s="2" t="s">
        <v>68</v>
      </c>
    </row>
    <row r="20" spans="1:23" s="2" customFormat="1" ht="12.75" x14ac:dyDescent="0.2">
      <c r="A20" s="2">
        <v>16</v>
      </c>
      <c r="B20" s="3" t="s">
        <v>105</v>
      </c>
      <c r="C20" s="56">
        <v>48</v>
      </c>
      <c r="D20" s="57">
        <v>1.49</v>
      </c>
      <c r="E20" s="58">
        <v>0.76949800000000002</v>
      </c>
      <c r="F20" s="58">
        <f>0.300054+0.356161</f>
        <v>0.65621499999999999</v>
      </c>
      <c r="G20" s="58">
        <v>6.5099000000000004E-2</v>
      </c>
      <c r="H20" s="58">
        <v>0</v>
      </c>
      <c r="I20" s="59">
        <f t="shared" si="0"/>
        <v>1.63</v>
      </c>
      <c r="J20" s="112">
        <f t="shared" si="5"/>
        <v>1.093959731543624</v>
      </c>
      <c r="K20" s="39"/>
      <c r="L20" s="87">
        <f t="shared" si="6"/>
        <v>31041.666666666668</v>
      </c>
      <c r="M20" s="48">
        <v>1.1299999999999999</v>
      </c>
      <c r="N20" s="49">
        <v>0.5</v>
      </c>
      <c r="O20" s="88">
        <f t="shared" si="3"/>
        <v>33958.333333333336</v>
      </c>
      <c r="P20" s="39"/>
      <c r="Q20" s="95">
        <v>14.71</v>
      </c>
      <c r="R20" s="60">
        <f t="shared" si="7"/>
        <v>3.2630863358259687</v>
      </c>
      <c r="S20" s="16" t="s">
        <v>44</v>
      </c>
      <c r="T20" s="16" t="s">
        <v>43</v>
      </c>
      <c r="U20" s="61" t="s">
        <v>43</v>
      </c>
      <c r="V20" s="16"/>
      <c r="W20" s="2" t="s">
        <v>69</v>
      </c>
    </row>
    <row r="21" spans="1:23" s="2" customFormat="1" ht="12.75" x14ac:dyDescent="0.2">
      <c r="A21" s="2">
        <v>17</v>
      </c>
      <c r="B21" s="3" t="s">
        <v>106</v>
      </c>
      <c r="C21" s="56">
        <v>288</v>
      </c>
      <c r="D21" s="57">
        <v>3.6890000000000001</v>
      </c>
      <c r="E21" s="58">
        <v>1.8779999999999999</v>
      </c>
      <c r="F21" s="58">
        <v>0.23200000000000001</v>
      </c>
      <c r="G21" s="58">
        <v>1.417</v>
      </c>
      <c r="H21" s="58">
        <v>0.16200000000000001</v>
      </c>
      <c r="I21" s="59">
        <f t="shared" si="0"/>
        <v>8.3146509999999996</v>
      </c>
      <c r="J21" s="112">
        <f t="shared" si="5"/>
        <v>2.2539037679587963</v>
      </c>
      <c r="K21" s="39"/>
      <c r="L21" s="87">
        <f t="shared" si="6"/>
        <v>12809.027777777777</v>
      </c>
      <c r="M21" s="48">
        <v>8.3146509999999996</v>
      </c>
      <c r="N21" s="49">
        <v>0</v>
      </c>
      <c r="O21" s="88">
        <f t="shared" si="3"/>
        <v>28870.315972222223</v>
      </c>
      <c r="P21" s="39"/>
      <c r="Q21" s="95">
        <v>20.84</v>
      </c>
      <c r="R21" s="60">
        <f t="shared" si="7"/>
        <v>13.81957773512476</v>
      </c>
      <c r="S21" s="16" t="s">
        <v>44</v>
      </c>
      <c r="T21" s="16" t="s">
        <v>161</v>
      </c>
      <c r="U21" s="61" t="s">
        <v>44</v>
      </c>
      <c r="V21" s="16"/>
      <c r="W21" s="2" t="s">
        <v>70</v>
      </c>
    </row>
    <row r="22" spans="1:23" s="2" customFormat="1" ht="12.75" x14ac:dyDescent="0.2">
      <c r="A22" s="2">
        <v>18</v>
      </c>
      <c r="B22" s="3" t="s">
        <v>107</v>
      </c>
      <c r="C22" s="56">
        <v>234</v>
      </c>
      <c r="D22" s="57">
        <v>13.3</v>
      </c>
      <c r="E22" s="58">
        <v>6</v>
      </c>
      <c r="F22" s="58">
        <v>2.44</v>
      </c>
      <c r="G22" s="58">
        <v>1.37</v>
      </c>
      <c r="H22" s="58">
        <v>2.4700000000000002</v>
      </c>
      <c r="I22" s="59">
        <f t="shared" si="0"/>
        <v>13.3</v>
      </c>
      <c r="J22" s="112">
        <f t="shared" si="5"/>
        <v>1</v>
      </c>
      <c r="K22" s="39"/>
      <c r="L22" s="87">
        <f t="shared" si="6"/>
        <v>56837.606837606836</v>
      </c>
      <c r="M22" s="48">
        <v>13.3</v>
      </c>
      <c r="N22" s="49"/>
      <c r="O22" s="88">
        <f t="shared" si="3"/>
        <v>56837.606837606836</v>
      </c>
      <c r="P22" s="39"/>
      <c r="Q22" s="95">
        <v>168</v>
      </c>
      <c r="R22" s="60">
        <f t="shared" si="7"/>
        <v>1.3928571428571428</v>
      </c>
      <c r="S22" s="16" t="s">
        <v>44</v>
      </c>
      <c r="T22" s="16" t="s">
        <v>43</v>
      </c>
      <c r="U22" s="61" t="s">
        <v>44</v>
      </c>
      <c r="V22" s="16"/>
      <c r="W22" s="2" t="s">
        <v>73</v>
      </c>
    </row>
    <row r="23" spans="1:23" s="2" customFormat="1" ht="12.75" x14ac:dyDescent="0.2">
      <c r="A23" s="2">
        <v>19</v>
      </c>
      <c r="B23" s="3" t="s">
        <v>155</v>
      </c>
      <c r="C23" s="56">
        <v>390</v>
      </c>
      <c r="D23" s="57">
        <v>10.5</v>
      </c>
      <c r="E23" s="58">
        <v>4.5999999999999996</v>
      </c>
      <c r="F23" s="58">
        <v>4</v>
      </c>
      <c r="G23" s="58">
        <v>8.6</v>
      </c>
      <c r="H23" s="58">
        <v>1.9</v>
      </c>
      <c r="I23" s="59">
        <f t="shared" si="0"/>
        <v>9.43</v>
      </c>
      <c r="J23" s="112">
        <f t="shared" si="5"/>
        <v>0.89809523809523806</v>
      </c>
      <c r="K23" s="39"/>
      <c r="L23" s="87">
        <f t="shared" si="6"/>
        <v>26923.076923076922</v>
      </c>
      <c r="M23" s="48">
        <v>9.43</v>
      </c>
      <c r="N23" s="49"/>
      <c r="O23" s="88">
        <f t="shared" si="3"/>
        <v>24179.48717948718</v>
      </c>
      <c r="P23" s="39"/>
      <c r="Q23" s="95">
        <v>64.5</v>
      </c>
      <c r="R23" s="60">
        <f t="shared" si="7"/>
        <v>6.0465116279069768</v>
      </c>
      <c r="S23" s="16" t="s">
        <v>43</v>
      </c>
      <c r="T23" s="16" t="s">
        <v>44</v>
      </c>
      <c r="U23" s="61" t="s">
        <v>43</v>
      </c>
      <c r="V23" s="16"/>
      <c r="W23" s="2" t="s">
        <v>156</v>
      </c>
    </row>
    <row r="24" spans="1:23" s="2" customFormat="1" ht="12.75" x14ac:dyDescent="0.2">
      <c r="A24" s="2">
        <v>20</v>
      </c>
      <c r="B24" s="3" t="s">
        <v>108</v>
      </c>
      <c r="C24" s="56">
        <v>279</v>
      </c>
      <c r="D24" s="57">
        <v>5.0253569999999996</v>
      </c>
      <c r="E24" s="58">
        <v>2.3686430000000001</v>
      </c>
      <c r="F24" s="58">
        <v>2.1169519999999999</v>
      </c>
      <c r="G24" s="58">
        <v>5.0253569999999996</v>
      </c>
      <c r="H24" s="58"/>
      <c r="I24" s="59">
        <f t="shared" si="0"/>
        <v>4.9240866800000003</v>
      </c>
      <c r="J24" s="112">
        <f t="shared" si="5"/>
        <v>0.97984813417235839</v>
      </c>
      <c r="K24" s="39"/>
      <c r="L24" s="87">
        <f t="shared" si="6"/>
        <v>18012.032258064515</v>
      </c>
      <c r="M24" s="48">
        <v>4.9240866800000003</v>
      </c>
      <c r="N24" s="49"/>
      <c r="O24" s="88">
        <f t="shared" si="3"/>
        <v>17649.056200716848</v>
      </c>
      <c r="P24" s="39"/>
      <c r="Q24" s="95">
        <v>50</v>
      </c>
      <c r="R24" s="60">
        <f t="shared" si="7"/>
        <v>5.58</v>
      </c>
      <c r="S24" s="16" t="s">
        <v>44</v>
      </c>
      <c r="T24" s="16" t="s">
        <v>43</v>
      </c>
      <c r="U24" s="61" t="s">
        <v>44</v>
      </c>
      <c r="V24" s="16"/>
      <c r="W24" s="2" t="s">
        <v>76</v>
      </c>
    </row>
    <row r="25" spans="1:23" s="2" customFormat="1" ht="12.75" x14ac:dyDescent="0.2">
      <c r="A25" s="2">
        <v>21</v>
      </c>
      <c r="B25" s="3" t="s">
        <v>109</v>
      </c>
      <c r="C25" s="56">
        <v>494</v>
      </c>
      <c r="D25" s="57">
        <v>7.5133169999999998</v>
      </c>
      <c r="E25" s="58">
        <v>3.4623789999999999</v>
      </c>
      <c r="F25" s="58">
        <v>1.5694760000000001</v>
      </c>
      <c r="G25" s="58">
        <v>0.46087600000000001</v>
      </c>
      <c r="H25" s="58">
        <v>2.0205860000000002</v>
      </c>
      <c r="I25" s="59">
        <f t="shared" si="0"/>
        <v>7.5228989999999998</v>
      </c>
      <c r="J25" s="112">
        <f t="shared" si="5"/>
        <v>1.001275335514261</v>
      </c>
      <c r="K25" s="39"/>
      <c r="L25" s="87">
        <f t="shared" si="6"/>
        <v>15209.143724696356</v>
      </c>
      <c r="M25" s="48">
        <v>7.4920989999999996</v>
      </c>
      <c r="N25" s="49">
        <v>3.0800000000000001E-2</v>
      </c>
      <c r="O25" s="88">
        <f t="shared" si="3"/>
        <v>15228.540485829959</v>
      </c>
      <c r="P25" s="39"/>
      <c r="Q25" s="95">
        <v>78</v>
      </c>
      <c r="R25" s="60">
        <f t="shared" si="7"/>
        <v>6.333333333333333</v>
      </c>
      <c r="S25" s="16" t="s">
        <v>44</v>
      </c>
      <c r="T25" s="16" t="s">
        <v>43</v>
      </c>
      <c r="U25" s="61" t="s">
        <v>44</v>
      </c>
      <c r="V25" s="16"/>
      <c r="W25" s="2" t="s">
        <v>77</v>
      </c>
    </row>
    <row r="26" spans="1:23" s="2" customFormat="1" ht="12.75" x14ac:dyDescent="0.2">
      <c r="A26" s="2">
        <v>22</v>
      </c>
      <c r="B26" s="3" t="s">
        <v>110</v>
      </c>
      <c r="C26" s="56">
        <v>65</v>
      </c>
      <c r="D26" s="57">
        <v>2.5499999999999998</v>
      </c>
      <c r="E26" s="58">
        <v>1.45</v>
      </c>
      <c r="F26" s="58">
        <v>0.45</v>
      </c>
      <c r="G26" s="58">
        <v>0.65</v>
      </c>
      <c r="H26" s="58"/>
      <c r="I26" s="59">
        <f t="shared" si="0"/>
        <v>2.4249999999999998</v>
      </c>
      <c r="J26" s="112">
        <f t="shared" si="5"/>
        <v>0.9509803921568627</v>
      </c>
      <c r="K26" s="39"/>
      <c r="L26" s="87">
        <f t="shared" si="6"/>
        <v>39230.769230769234</v>
      </c>
      <c r="M26" s="48">
        <v>2.4</v>
      </c>
      <c r="N26" s="49">
        <v>2.5000000000000001E-2</v>
      </c>
      <c r="O26" s="88">
        <f t="shared" si="3"/>
        <v>37307.692307692305</v>
      </c>
      <c r="P26" s="39"/>
      <c r="Q26" s="95">
        <v>25</v>
      </c>
      <c r="R26" s="60">
        <f t="shared" si="7"/>
        <v>2.6</v>
      </c>
      <c r="S26" s="16" t="s">
        <v>44</v>
      </c>
      <c r="T26" s="16" t="s">
        <v>43</v>
      </c>
      <c r="U26" s="61" t="s">
        <v>43</v>
      </c>
      <c r="V26" s="16"/>
      <c r="W26" s="2" t="s">
        <v>78</v>
      </c>
    </row>
    <row r="27" spans="1:23" s="2" customFormat="1" ht="12.75" x14ac:dyDescent="0.2">
      <c r="A27" s="2">
        <v>23</v>
      </c>
      <c r="B27" s="3" t="s">
        <v>111</v>
      </c>
      <c r="C27" s="56">
        <v>100</v>
      </c>
      <c r="D27" s="57">
        <v>2.4995240000000001</v>
      </c>
      <c r="E27" s="58">
        <v>1.753139</v>
      </c>
      <c r="F27" s="58">
        <v>0.66173300000000002</v>
      </c>
      <c r="G27" s="58">
        <v>2.4995240000000001</v>
      </c>
      <c r="H27" s="58">
        <v>8.4652000000000005E-2</v>
      </c>
      <c r="I27" s="59">
        <f t="shared" si="0"/>
        <v>2.5889030000000002</v>
      </c>
      <c r="J27" s="112">
        <f t="shared" si="5"/>
        <v>1.0357584084009597</v>
      </c>
      <c r="K27" s="39"/>
      <c r="L27" s="87">
        <f t="shared" si="6"/>
        <v>24995.24</v>
      </c>
      <c r="M27" s="48">
        <v>2.5889030000000002</v>
      </c>
      <c r="N27" s="49"/>
      <c r="O27" s="88">
        <f t="shared" si="3"/>
        <v>25889.03</v>
      </c>
      <c r="P27" s="39"/>
      <c r="Q27" s="95">
        <v>31.06</v>
      </c>
      <c r="R27" s="60">
        <f t="shared" si="7"/>
        <v>3.2195750160978753</v>
      </c>
      <c r="S27" s="16" t="s">
        <v>44</v>
      </c>
      <c r="T27" s="16" t="s">
        <v>43</v>
      </c>
      <c r="U27" s="61" t="s">
        <v>44</v>
      </c>
      <c r="V27" s="16"/>
      <c r="W27" s="2" t="s">
        <v>52</v>
      </c>
    </row>
    <row r="28" spans="1:23" s="2" customFormat="1" ht="12.75" x14ac:dyDescent="0.2">
      <c r="A28" s="2">
        <v>24</v>
      </c>
      <c r="B28" s="3" t="s">
        <v>132</v>
      </c>
      <c r="C28" s="56">
        <v>2</v>
      </c>
      <c r="D28" s="57">
        <v>2.5999999999999999E-2</v>
      </c>
      <c r="E28" s="58">
        <v>1.8935609999999999E-2</v>
      </c>
      <c r="F28" s="58">
        <v>7.1722699999999997E-3</v>
      </c>
      <c r="G28" s="58"/>
      <c r="H28" s="58"/>
      <c r="I28" s="59">
        <f t="shared" si="0"/>
        <v>2.4E-2</v>
      </c>
      <c r="J28" s="112">
        <f t="shared" si="5"/>
        <v>0.92307692307692313</v>
      </c>
      <c r="K28" s="39"/>
      <c r="L28" s="87">
        <f t="shared" si="6"/>
        <v>13000</v>
      </c>
      <c r="M28" s="48">
        <v>2.4E-2</v>
      </c>
      <c r="N28" s="49"/>
      <c r="O28" s="88">
        <f t="shared" si="3"/>
        <v>12000</v>
      </c>
      <c r="P28" s="39"/>
      <c r="Q28" s="56">
        <v>8</v>
      </c>
      <c r="R28" s="60">
        <f t="shared" si="7"/>
        <v>0.25</v>
      </c>
      <c r="S28" s="35" t="s">
        <v>44</v>
      </c>
      <c r="T28" s="16" t="s">
        <v>43</v>
      </c>
      <c r="U28" s="61" t="s">
        <v>44</v>
      </c>
      <c r="V28" s="16"/>
      <c r="W28" s="2" t="s">
        <v>50</v>
      </c>
    </row>
    <row r="29" spans="1:23" s="2" customFormat="1" ht="12.75" x14ac:dyDescent="0.2">
      <c r="A29" s="2">
        <v>25</v>
      </c>
      <c r="B29" s="3" t="s">
        <v>112</v>
      </c>
      <c r="C29" s="56">
        <v>38</v>
      </c>
      <c r="D29" s="57">
        <v>2.887</v>
      </c>
      <c r="E29" s="58">
        <v>1.4773665899999999</v>
      </c>
      <c r="F29" s="58">
        <v>1.02831172</v>
      </c>
      <c r="G29" s="58">
        <v>0.38138392999999998</v>
      </c>
      <c r="H29" s="58"/>
      <c r="I29" s="59">
        <f t="shared" si="0"/>
        <v>4.4870000000000001</v>
      </c>
      <c r="J29" s="112">
        <f t="shared" si="5"/>
        <v>1.5542085209560097</v>
      </c>
      <c r="K29" s="39"/>
      <c r="L29" s="87">
        <f t="shared" si="6"/>
        <v>75973.68421052632</v>
      </c>
      <c r="M29" s="48">
        <v>2.895</v>
      </c>
      <c r="N29" s="49">
        <v>1.5920000000000001</v>
      </c>
      <c r="O29" s="88">
        <f t="shared" si="3"/>
        <v>118078.94736842105</v>
      </c>
      <c r="P29" s="39"/>
      <c r="Q29" s="56">
        <v>26</v>
      </c>
      <c r="R29" s="60">
        <f t="shared" si="7"/>
        <v>1.4615384615384615</v>
      </c>
      <c r="S29" s="16" t="s">
        <v>44</v>
      </c>
      <c r="T29" s="16" t="s">
        <v>43</v>
      </c>
      <c r="U29" s="61" t="s">
        <v>44</v>
      </c>
      <c r="V29" s="16"/>
      <c r="W29" s="2" t="s">
        <v>79</v>
      </c>
    </row>
    <row r="30" spans="1:23" s="2" customFormat="1" ht="12.75" x14ac:dyDescent="0.2">
      <c r="A30" s="2">
        <v>26</v>
      </c>
      <c r="B30" s="3" t="s">
        <v>133</v>
      </c>
      <c r="C30" s="56">
        <v>260</v>
      </c>
      <c r="D30" s="57">
        <v>10.5</v>
      </c>
      <c r="E30" s="58">
        <v>8.6999999999999993</v>
      </c>
      <c r="F30" s="58">
        <v>3.7</v>
      </c>
      <c r="G30" s="58">
        <v>1.8</v>
      </c>
      <c r="H30" s="58"/>
      <c r="I30" s="59">
        <f t="shared" si="0"/>
        <v>5.0999999999999996</v>
      </c>
      <c r="J30" s="112">
        <f t="shared" si="5"/>
        <v>0.48571428571428565</v>
      </c>
      <c r="K30" s="39"/>
      <c r="L30" s="87">
        <f t="shared" si="6"/>
        <v>40384.615384615383</v>
      </c>
      <c r="M30" s="48">
        <v>4</v>
      </c>
      <c r="N30" s="49">
        <v>1.1000000000000001</v>
      </c>
      <c r="O30" s="88">
        <f t="shared" si="3"/>
        <v>19615.384615384617</v>
      </c>
      <c r="P30" s="39"/>
      <c r="Q30" s="56">
        <v>45</v>
      </c>
      <c r="R30" s="60">
        <f t="shared" si="7"/>
        <v>5.7777777777777777</v>
      </c>
      <c r="S30" s="16" t="s">
        <v>43</v>
      </c>
      <c r="T30" s="16" t="s">
        <v>43</v>
      </c>
      <c r="U30" s="61" t="s">
        <v>44</v>
      </c>
      <c r="V30" s="16"/>
      <c r="W30" s="2" t="s">
        <v>134</v>
      </c>
    </row>
    <row r="31" spans="1:23" s="2" customFormat="1" ht="12.75" x14ac:dyDescent="0.2">
      <c r="A31" s="2">
        <v>27</v>
      </c>
      <c r="B31" s="3" t="s">
        <v>113</v>
      </c>
      <c r="C31" s="56">
        <v>158</v>
      </c>
      <c r="D31" s="57">
        <v>4.5</v>
      </c>
      <c r="E31" s="58">
        <v>1.6</v>
      </c>
      <c r="F31" s="58">
        <v>0.7</v>
      </c>
      <c r="G31" s="58">
        <v>4.5</v>
      </c>
      <c r="H31" s="58" t="s">
        <v>163</v>
      </c>
      <c r="I31" s="59">
        <f t="shared" si="0"/>
        <v>5</v>
      </c>
      <c r="J31" s="112">
        <f t="shared" si="5"/>
        <v>1.1111111111111112</v>
      </c>
      <c r="K31" s="39"/>
      <c r="L31" s="87">
        <f t="shared" si="6"/>
        <v>28481.01265822785</v>
      </c>
      <c r="M31" s="48">
        <v>5</v>
      </c>
      <c r="N31" s="49"/>
      <c r="O31" s="88">
        <f t="shared" si="3"/>
        <v>31645.569620253165</v>
      </c>
      <c r="P31" s="39"/>
      <c r="Q31" s="95">
        <v>52</v>
      </c>
      <c r="R31" s="60">
        <f t="shared" si="7"/>
        <v>3.0384615384615383</v>
      </c>
      <c r="S31" s="16" t="s">
        <v>44</v>
      </c>
      <c r="T31" s="16" t="s">
        <v>161</v>
      </c>
      <c r="U31" s="61" t="s">
        <v>43</v>
      </c>
      <c r="V31" s="16"/>
      <c r="W31" s="2" t="s">
        <v>59</v>
      </c>
    </row>
    <row r="32" spans="1:23" s="2" customFormat="1" ht="12.75" x14ac:dyDescent="0.2">
      <c r="A32" s="2">
        <v>28</v>
      </c>
      <c r="B32" s="3" t="s">
        <v>123</v>
      </c>
      <c r="C32" s="56">
        <v>10</v>
      </c>
      <c r="D32" s="57">
        <v>0.20799999999999999</v>
      </c>
      <c r="E32" s="58">
        <v>0.13386700000000001</v>
      </c>
      <c r="F32" s="58">
        <v>6.7402000000000004E-2</v>
      </c>
      <c r="G32" s="58"/>
      <c r="H32" s="58">
        <v>6.7790000000000003E-3</v>
      </c>
      <c r="I32" s="59">
        <f t="shared" si="0"/>
        <v>0.127</v>
      </c>
      <c r="J32" s="112">
        <f t="shared" si="5"/>
        <v>0.61057692307692313</v>
      </c>
      <c r="K32" s="39"/>
      <c r="L32" s="87">
        <f t="shared" si="6"/>
        <v>20800</v>
      </c>
      <c r="M32" s="48">
        <v>5.7000000000000002E-2</v>
      </c>
      <c r="N32" s="49">
        <v>7.0000000000000007E-2</v>
      </c>
      <c r="O32" s="88">
        <f t="shared" si="3"/>
        <v>12700</v>
      </c>
      <c r="P32" s="39"/>
      <c r="Q32" s="95">
        <v>2</v>
      </c>
      <c r="R32" s="60">
        <f t="shared" si="7"/>
        <v>5</v>
      </c>
      <c r="S32" s="16" t="s">
        <v>44</v>
      </c>
      <c r="T32" s="16" t="s">
        <v>161</v>
      </c>
      <c r="U32" s="61" t="s">
        <v>43</v>
      </c>
      <c r="V32" s="16"/>
      <c r="W32" s="2" t="s">
        <v>67</v>
      </c>
    </row>
    <row r="33" spans="1:23" s="2" customFormat="1" ht="12.75" x14ac:dyDescent="0.2">
      <c r="A33" s="2">
        <v>29</v>
      </c>
      <c r="B33" s="3" t="s">
        <v>114</v>
      </c>
      <c r="C33" s="56">
        <v>337</v>
      </c>
      <c r="D33" s="57">
        <v>6.2355323399999998</v>
      </c>
      <c r="E33" s="58">
        <v>4.0473100999999998</v>
      </c>
      <c r="F33" s="58">
        <v>1.7142323100000001</v>
      </c>
      <c r="G33" s="58">
        <v>0.47398993</v>
      </c>
      <c r="H33" s="58"/>
      <c r="I33" s="59">
        <f t="shared" si="0"/>
        <v>7.0811788499999997</v>
      </c>
      <c r="J33" s="112">
        <f t="shared" si="5"/>
        <v>1.1356173721648921</v>
      </c>
      <c r="K33" s="39"/>
      <c r="L33" s="87">
        <f t="shared" si="6"/>
        <v>18503.063323442137</v>
      </c>
      <c r="M33" s="48">
        <f>36.33*176845/1000000</f>
        <v>6.42477885</v>
      </c>
      <c r="N33" s="49">
        <v>0.65639999999999998</v>
      </c>
      <c r="O33" s="88">
        <f t="shared" si="3"/>
        <v>21012.400148367953</v>
      </c>
      <c r="P33" s="39"/>
      <c r="Q33" s="56">
        <v>124</v>
      </c>
      <c r="R33" s="60">
        <f t="shared" si="7"/>
        <v>2.717741935483871</v>
      </c>
      <c r="S33" s="16" t="s">
        <v>44</v>
      </c>
      <c r="T33" s="16" t="s">
        <v>161</v>
      </c>
      <c r="U33" s="61" t="s">
        <v>44</v>
      </c>
      <c r="V33" s="16"/>
      <c r="W33" s="2" t="s">
        <v>55</v>
      </c>
    </row>
    <row r="34" spans="1:23" s="2" customFormat="1" ht="12.75" x14ac:dyDescent="0.2">
      <c r="A34" s="2">
        <v>30</v>
      </c>
      <c r="B34" s="3" t="s">
        <v>115</v>
      </c>
      <c r="C34" s="56">
        <v>114</v>
      </c>
      <c r="D34" s="57">
        <v>5</v>
      </c>
      <c r="E34" s="58">
        <v>2.5</v>
      </c>
      <c r="F34" s="58">
        <v>1.9</v>
      </c>
      <c r="G34" s="58"/>
      <c r="H34" s="58">
        <v>0.6</v>
      </c>
      <c r="I34" s="59">
        <f t="shared" si="0"/>
        <v>4</v>
      </c>
      <c r="J34" s="112">
        <f t="shared" si="5"/>
        <v>0.8</v>
      </c>
      <c r="K34" s="39"/>
      <c r="L34" s="87">
        <f t="shared" si="6"/>
        <v>43859.649122807015</v>
      </c>
      <c r="M34" s="48">
        <v>3</v>
      </c>
      <c r="N34" s="49">
        <v>1</v>
      </c>
      <c r="O34" s="88">
        <f t="shared" si="3"/>
        <v>35087.719298245611</v>
      </c>
      <c r="P34" s="39"/>
      <c r="Q34" s="95">
        <v>35</v>
      </c>
      <c r="R34" s="60">
        <f t="shared" si="7"/>
        <v>3.2571428571428571</v>
      </c>
      <c r="S34" s="16" t="s">
        <v>44</v>
      </c>
      <c r="T34" s="16" t="s">
        <v>43</v>
      </c>
      <c r="U34" s="61" t="s">
        <v>44</v>
      </c>
      <c r="V34" s="16"/>
      <c r="W34" s="2" t="s">
        <v>80</v>
      </c>
    </row>
    <row r="35" spans="1:23" s="2" customFormat="1" ht="12.75" x14ac:dyDescent="0.2">
      <c r="A35" s="2">
        <v>31</v>
      </c>
      <c r="B35" s="3" t="s">
        <v>153</v>
      </c>
      <c r="C35" s="56">
        <v>19</v>
      </c>
      <c r="D35" s="57">
        <v>0.51148000000000005</v>
      </c>
      <c r="E35" s="58">
        <v>0.40749999999999997</v>
      </c>
      <c r="F35" s="58"/>
      <c r="G35" s="58">
        <v>8.8980000000000004E-2</v>
      </c>
      <c r="H35" s="58"/>
      <c r="I35" s="59">
        <f t="shared" si="0"/>
        <v>0.554898</v>
      </c>
      <c r="J35" s="112">
        <f t="shared" si="5"/>
        <v>1.0848869946038946</v>
      </c>
      <c r="K35" s="39"/>
      <c r="L35" s="87">
        <f t="shared" si="6"/>
        <v>26920.000000000004</v>
      </c>
      <c r="M35" s="48">
        <v>0.38689800000000002</v>
      </c>
      <c r="N35" s="49">
        <v>0.16800000000000001</v>
      </c>
      <c r="O35" s="88">
        <f t="shared" si="3"/>
        <v>29205.157894736843</v>
      </c>
      <c r="P35" s="39"/>
      <c r="Q35" s="95">
        <v>3.74</v>
      </c>
      <c r="R35" s="60">
        <f t="shared" si="7"/>
        <v>5.0802139037433154</v>
      </c>
      <c r="S35" s="16" t="s">
        <v>44</v>
      </c>
      <c r="T35" s="16" t="s">
        <v>161</v>
      </c>
      <c r="U35" s="61" t="s">
        <v>44</v>
      </c>
      <c r="V35" s="16"/>
      <c r="W35" s="2" t="s">
        <v>154</v>
      </c>
    </row>
    <row r="36" spans="1:23" s="2" customFormat="1" ht="12.75" x14ac:dyDescent="0.2">
      <c r="A36" s="2">
        <v>32</v>
      </c>
      <c r="B36" s="3" t="s">
        <v>116</v>
      </c>
      <c r="C36" s="56">
        <v>524</v>
      </c>
      <c r="D36" s="57">
        <v>15.331</v>
      </c>
      <c r="E36" s="58">
        <v>13.434227</v>
      </c>
      <c r="F36" s="58" t="s">
        <v>54</v>
      </c>
      <c r="G36" s="58">
        <v>1.7965880000000001</v>
      </c>
      <c r="H36" s="58">
        <v>0.52423299999999995</v>
      </c>
      <c r="I36" s="59">
        <f t="shared" si="0"/>
        <v>13.700000000000001</v>
      </c>
      <c r="J36" s="112">
        <f t="shared" si="5"/>
        <v>0.89361424564607672</v>
      </c>
      <c r="K36" s="39"/>
      <c r="L36" s="87">
        <f t="shared" si="6"/>
        <v>29257.633587786258</v>
      </c>
      <c r="M36" s="48">
        <v>13.4</v>
      </c>
      <c r="N36" s="49">
        <v>0.3</v>
      </c>
      <c r="O36" s="88">
        <f t="shared" si="3"/>
        <v>26145.038167938936</v>
      </c>
      <c r="P36" s="39"/>
      <c r="Q36" s="95">
        <v>211</v>
      </c>
      <c r="R36" s="60">
        <f t="shared" si="7"/>
        <v>2.4834123222748814</v>
      </c>
      <c r="S36" s="16" t="s">
        <v>43</v>
      </c>
      <c r="T36" s="16" t="s">
        <v>43</v>
      </c>
      <c r="U36" s="61" t="s">
        <v>44</v>
      </c>
      <c r="V36" s="16"/>
      <c r="W36" s="2" t="s">
        <v>62</v>
      </c>
    </row>
    <row r="37" spans="1:23" s="2" customFormat="1" ht="12.75" x14ac:dyDescent="0.2">
      <c r="A37" s="2">
        <v>33</v>
      </c>
      <c r="B37" s="3" t="s">
        <v>117</v>
      </c>
      <c r="C37" s="56">
        <v>37</v>
      </c>
      <c r="D37" s="57">
        <v>0.96409800000000001</v>
      </c>
      <c r="E37" s="58">
        <v>0.60080699999999998</v>
      </c>
      <c r="F37" s="58">
        <v>0.35979100000000003</v>
      </c>
      <c r="G37" s="58">
        <v>3.5000000000000001E-3</v>
      </c>
      <c r="H37" s="58"/>
      <c r="I37" s="59">
        <f t="shared" ref="I37:I54" si="8">(M37+N37)</f>
        <v>0.96409800000000001</v>
      </c>
      <c r="J37" s="112">
        <f t="shared" si="5"/>
        <v>1</v>
      </c>
      <c r="K37" s="39"/>
      <c r="L37" s="87">
        <f t="shared" si="6"/>
        <v>26056.702702702703</v>
      </c>
      <c r="M37" s="48">
        <v>0.96409800000000001</v>
      </c>
      <c r="N37" s="49"/>
      <c r="O37" s="88">
        <f t="shared" ref="O37:O54" si="9">(I37)*1000000/C37</f>
        <v>26056.702702702703</v>
      </c>
      <c r="P37" s="39"/>
      <c r="Q37" s="95">
        <v>8.1999999999999993</v>
      </c>
      <c r="R37" s="60">
        <f t="shared" si="7"/>
        <v>4.51219512195122</v>
      </c>
      <c r="S37" s="15" t="s">
        <v>43</v>
      </c>
      <c r="T37" s="15" t="s">
        <v>43</v>
      </c>
      <c r="U37" s="62" t="s">
        <v>44</v>
      </c>
      <c r="V37" s="16"/>
      <c r="W37" s="2" t="s">
        <v>81</v>
      </c>
    </row>
    <row r="38" spans="1:23" s="4" customFormat="1" ht="12.75" x14ac:dyDescent="0.2">
      <c r="A38" s="2">
        <v>34</v>
      </c>
      <c r="B38" s="3" t="s">
        <v>131</v>
      </c>
      <c r="C38" s="56">
        <v>28</v>
      </c>
      <c r="D38" s="57">
        <v>0.94599999999999995</v>
      </c>
      <c r="E38" s="58">
        <v>0.57832700000000004</v>
      </c>
      <c r="F38" s="58">
        <v>0.34768100000000002</v>
      </c>
      <c r="G38" s="58">
        <v>0.94599999999999995</v>
      </c>
      <c r="H38" s="58">
        <v>1.9991999999999999E-2</v>
      </c>
      <c r="I38" s="59">
        <f t="shared" si="8"/>
        <v>0.89300000000000002</v>
      </c>
      <c r="J38" s="112">
        <f t="shared" si="5"/>
        <v>0.94397463002114168</v>
      </c>
      <c r="K38" s="39"/>
      <c r="L38" s="87">
        <f t="shared" si="6"/>
        <v>33785.714285714283</v>
      </c>
      <c r="M38" s="48">
        <v>0.75600000000000001</v>
      </c>
      <c r="N38" s="49">
        <v>0.13700000000000001</v>
      </c>
      <c r="O38" s="88">
        <f t="shared" si="9"/>
        <v>31892.857142857141</v>
      </c>
      <c r="P38" s="39"/>
      <c r="Q38" s="56">
        <v>10</v>
      </c>
      <c r="R38" s="60">
        <f t="shared" si="7"/>
        <v>2.8</v>
      </c>
      <c r="S38" s="16" t="s">
        <v>44</v>
      </c>
      <c r="T38" s="16" t="s">
        <v>43</v>
      </c>
      <c r="U38" s="61" t="s">
        <v>44</v>
      </c>
      <c r="V38" s="16"/>
      <c r="W38" s="2" t="s">
        <v>84</v>
      </c>
    </row>
    <row r="39" spans="1:23" s="2" customFormat="1" ht="12.75" x14ac:dyDescent="0.2">
      <c r="A39" s="2">
        <v>35</v>
      </c>
      <c r="B39" s="3" t="s">
        <v>118</v>
      </c>
      <c r="C39" s="56">
        <v>93</v>
      </c>
      <c r="D39" s="57">
        <v>3.75</v>
      </c>
      <c r="E39" s="58">
        <v>3.0089999999999999</v>
      </c>
      <c r="F39" s="58">
        <v>0.33730900000000003</v>
      </c>
      <c r="G39" s="58">
        <v>0.40410000000000001</v>
      </c>
      <c r="H39" s="58"/>
      <c r="I39" s="59">
        <f t="shared" si="8"/>
        <v>3.75</v>
      </c>
      <c r="J39" s="112">
        <f t="shared" si="5"/>
        <v>1</v>
      </c>
      <c r="K39" s="39"/>
      <c r="L39" s="87">
        <f t="shared" si="6"/>
        <v>40322.580645161288</v>
      </c>
      <c r="M39" s="48">
        <v>3.75</v>
      </c>
      <c r="N39" s="49">
        <v>0</v>
      </c>
      <c r="O39" s="88">
        <f t="shared" si="9"/>
        <v>40322.580645161288</v>
      </c>
      <c r="P39" s="39"/>
      <c r="Q39" s="95">
        <v>29</v>
      </c>
      <c r="R39" s="60">
        <f t="shared" si="7"/>
        <v>3.2068965517241379</v>
      </c>
      <c r="S39" s="58" t="s">
        <v>44</v>
      </c>
      <c r="T39" s="58" t="s">
        <v>44</v>
      </c>
      <c r="U39" s="63" t="s">
        <v>44</v>
      </c>
      <c r="V39" s="16"/>
      <c r="W39" s="2" t="s">
        <v>86</v>
      </c>
    </row>
    <row r="40" spans="1:23" s="2" customFormat="1" ht="12.75" x14ac:dyDescent="0.2">
      <c r="A40" s="2">
        <v>36</v>
      </c>
      <c r="B40" s="3" t="s">
        <v>119</v>
      </c>
      <c r="C40" s="56">
        <v>15</v>
      </c>
      <c r="D40" s="57">
        <v>0.1</v>
      </c>
      <c r="E40" s="58"/>
      <c r="F40" s="58"/>
      <c r="G40" s="58"/>
      <c r="H40" s="58"/>
      <c r="I40" s="59">
        <f t="shared" si="8"/>
        <v>0.1</v>
      </c>
      <c r="J40" s="112">
        <f t="shared" si="5"/>
        <v>1</v>
      </c>
      <c r="K40" s="39"/>
      <c r="L40" s="87">
        <f t="shared" si="6"/>
        <v>6666.666666666667</v>
      </c>
      <c r="M40" s="48">
        <v>0.1</v>
      </c>
      <c r="N40" s="49"/>
      <c r="O40" s="88">
        <f t="shared" si="9"/>
        <v>6666.666666666667</v>
      </c>
      <c r="P40" s="39"/>
      <c r="Q40" s="95">
        <v>1</v>
      </c>
      <c r="R40" s="60">
        <f t="shared" si="7"/>
        <v>15</v>
      </c>
      <c r="S40" s="58" t="s">
        <v>161</v>
      </c>
      <c r="T40" s="58" t="s">
        <v>161</v>
      </c>
      <c r="U40" s="63" t="s">
        <v>44</v>
      </c>
      <c r="V40" s="16"/>
      <c r="W40" s="2" t="s">
        <v>87</v>
      </c>
    </row>
    <row r="41" spans="1:23" s="2" customFormat="1" ht="12.75" x14ac:dyDescent="0.2">
      <c r="A41" s="2">
        <v>37</v>
      </c>
      <c r="B41" s="3" t="s">
        <v>145</v>
      </c>
      <c r="C41" s="56">
        <v>27</v>
      </c>
      <c r="D41" s="57">
        <v>1.442547</v>
      </c>
      <c r="E41" s="58"/>
      <c r="F41" s="58"/>
      <c r="G41" s="58"/>
      <c r="H41" s="58"/>
      <c r="I41" s="59">
        <f t="shared" si="8"/>
        <v>1.2947233599999999</v>
      </c>
      <c r="J41" s="112">
        <f t="shared" si="5"/>
        <v>0.89752594542846775</v>
      </c>
      <c r="K41" s="39"/>
      <c r="L41" s="87">
        <f t="shared" si="6"/>
        <v>53427.666666666664</v>
      </c>
      <c r="M41" s="48">
        <v>0.43451499999999998</v>
      </c>
      <c r="N41" s="49">
        <v>0.86020836000000001</v>
      </c>
      <c r="O41" s="88">
        <f t="shared" si="9"/>
        <v>47952.71703703703</v>
      </c>
      <c r="P41" s="39"/>
      <c r="Q41" s="95">
        <v>11</v>
      </c>
      <c r="R41" s="60">
        <f t="shared" si="7"/>
        <v>2.4545454545454546</v>
      </c>
      <c r="S41" s="58" t="s">
        <v>43</v>
      </c>
      <c r="T41" s="58" t="s">
        <v>44</v>
      </c>
      <c r="U41" s="63" t="s">
        <v>44</v>
      </c>
      <c r="V41" s="16"/>
      <c r="W41" s="2" t="s">
        <v>146</v>
      </c>
    </row>
    <row r="42" spans="1:23" s="2" customFormat="1" ht="12.75" x14ac:dyDescent="0.2">
      <c r="A42" s="2">
        <v>38</v>
      </c>
      <c r="B42" s="3" t="s">
        <v>127</v>
      </c>
      <c r="C42" s="56">
        <v>13</v>
      </c>
      <c r="D42" s="57">
        <v>0.35652600000000001</v>
      </c>
      <c r="E42" s="58">
        <v>0.21201100000000001</v>
      </c>
      <c r="F42" s="58">
        <v>9.5251000000000002E-2</v>
      </c>
      <c r="G42" s="58">
        <v>4.9264000000000002E-2</v>
      </c>
      <c r="H42" s="58"/>
      <c r="I42" s="59">
        <f t="shared" si="8"/>
        <v>0.32812200000000002</v>
      </c>
      <c r="J42" s="112">
        <f t="shared" si="5"/>
        <v>0.92033119604180347</v>
      </c>
      <c r="K42" s="39"/>
      <c r="L42" s="87">
        <f t="shared" si="6"/>
        <v>27425.076923076922</v>
      </c>
      <c r="M42" s="48">
        <v>0.108238</v>
      </c>
      <c r="N42" s="49">
        <v>0.219884</v>
      </c>
      <c r="O42" s="88">
        <f t="shared" si="9"/>
        <v>25240.153846153848</v>
      </c>
      <c r="P42" s="39"/>
      <c r="Q42" s="95">
        <v>2.73</v>
      </c>
      <c r="R42" s="60">
        <f t="shared" si="7"/>
        <v>4.7619047619047619</v>
      </c>
      <c r="S42" s="16" t="s">
        <v>44</v>
      </c>
      <c r="T42" s="16" t="s">
        <v>161</v>
      </c>
      <c r="U42" s="61" t="s">
        <v>44</v>
      </c>
      <c r="V42" s="16"/>
      <c r="W42" s="2" t="s">
        <v>60</v>
      </c>
    </row>
    <row r="43" spans="1:23" s="2" customFormat="1" ht="12.75" x14ac:dyDescent="0.2">
      <c r="A43" s="2">
        <v>39</v>
      </c>
      <c r="B43" s="3" t="s">
        <v>129</v>
      </c>
      <c r="C43" s="64">
        <v>31</v>
      </c>
      <c r="D43" s="57">
        <v>1.5</v>
      </c>
      <c r="E43" s="58"/>
      <c r="F43" s="58"/>
      <c r="G43" s="58"/>
      <c r="H43" s="58"/>
      <c r="I43" s="59">
        <f t="shared" si="8"/>
        <v>1.4970000000000001</v>
      </c>
      <c r="J43" s="112">
        <f t="shared" si="5"/>
        <v>0.99800000000000011</v>
      </c>
      <c r="K43" s="40"/>
      <c r="L43" s="87">
        <f t="shared" si="6"/>
        <v>48387.096774193546</v>
      </c>
      <c r="M43" s="48">
        <v>0.377</v>
      </c>
      <c r="N43" s="49">
        <v>1.1200000000000001</v>
      </c>
      <c r="O43" s="88">
        <f t="shared" si="9"/>
        <v>48290.322580645159</v>
      </c>
      <c r="P43" s="40"/>
      <c r="Q43" s="64" t="s">
        <v>161</v>
      </c>
      <c r="R43" s="60" t="s">
        <v>161</v>
      </c>
      <c r="S43" s="15" t="s">
        <v>161</v>
      </c>
      <c r="T43" s="15" t="s">
        <v>43</v>
      </c>
      <c r="U43" s="62" t="s">
        <v>44</v>
      </c>
      <c r="V43" s="15"/>
      <c r="W43" s="4" t="s">
        <v>47</v>
      </c>
    </row>
    <row r="44" spans="1:23" s="2" customFormat="1" ht="12.75" x14ac:dyDescent="0.2">
      <c r="A44" s="2">
        <v>40</v>
      </c>
      <c r="B44" s="3" t="s">
        <v>157</v>
      </c>
      <c r="C44" s="64">
        <v>9</v>
      </c>
      <c r="D44" s="57">
        <v>0.2</v>
      </c>
      <c r="E44" s="58"/>
      <c r="F44" s="58"/>
      <c r="G44" s="58"/>
      <c r="H44" s="58"/>
      <c r="I44" s="59">
        <f t="shared" si="8"/>
        <v>0.2</v>
      </c>
      <c r="J44" s="112">
        <f t="shared" si="5"/>
        <v>1</v>
      </c>
      <c r="K44" s="40"/>
      <c r="L44" s="87">
        <f t="shared" si="6"/>
        <v>22222.222222222223</v>
      </c>
      <c r="M44" s="48">
        <v>0.08</v>
      </c>
      <c r="N44" s="49">
        <v>0.12</v>
      </c>
      <c r="O44" s="88">
        <f t="shared" si="9"/>
        <v>22222.222222222223</v>
      </c>
      <c r="P44" s="40"/>
      <c r="Q44" s="64">
        <v>1.5</v>
      </c>
      <c r="R44" s="60">
        <f>C44/Q44</f>
        <v>6</v>
      </c>
      <c r="S44" s="15" t="s">
        <v>44</v>
      </c>
      <c r="T44" s="15" t="s">
        <v>43</v>
      </c>
      <c r="U44" s="62" t="s">
        <v>44</v>
      </c>
      <c r="V44" s="15"/>
      <c r="W44" s="4" t="s">
        <v>158</v>
      </c>
    </row>
    <row r="45" spans="1:23" s="2" customFormat="1" ht="12.75" x14ac:dyDescent="0.2">
      <c r="A45" s="2">
        <v>41</v>
      </c>
      <c r="B45" s="3" t="s">
        <v>159</v>
      </c>
      <c r="C45" s="64">
        <v>4</v>
      </c>
      <c r="D45" s="57">
        <v>0.12314700000000001</v>
      </c>
      <c r="E45" s="58"/>
      <c r="F45" s="58"/>
      <c r="G45" s="58">
        <v>0.12314768</v>
      </c>
      <c r="H45" s="58"/>
      <c r="I45" s="59">
        <f t="shared" si="8"/>
        <v>0.12314768</v>
      </c>
      <c r="J45" s="112">
        <f t="shared" si="5"/>
        <v>1.0000055218559931</v>
      </c>
      <c r="K45" s="40"/>
      <c r="L45" s="87">
        <f t="shared" si="6"/>
        <v>30786.75</v>
      </c>
      <c r="M45" s="48">
        <v>0.12314768</v>
      </c>
      <c r="N45" s="49"/>
      <c r="O45" s="88">
        <f t="shared" si="9"/>
        <v>30786.92</v>
      </c>
      <c r="P45" s="40"/>
      <c r="Q45" s="64">
        <v>1.5</v>
      </c>
      <c r="R45" s="60">
        <f>C45/Q45</f>
        <v>2.6666666666666665</v>
      </c>
      <c r="S45" s="15" t="s">
        <v>43</v>
      </c>
      <c r="T45" s="15" t="s">
        <v>43</v>
      </c>
      <c r="U45" s="62" t="s">
        <v>43</v>
      </c>
      <c r="V45" s="15"/>
      <c r="W45" s="4" t="s">
        <v>160</v>
      </c>
    </row>
    <row r="46" spans="1:23" s="2" customFormat="1" ht="12.75" x14ac:dyDescent="0.2">
      <c r="A46" s="2">
        <v>42</v>
      </c>
      <c r="B46" s="3" t="s">
        <v>120</v>
      </c>
      <c r="C46" s="56">
        <v>410</v>
      </c>
      <c r="D46" s="57">
        <v>7.5309999999999997</v>
      </c>
      <c r="E46" s="58"/>
      <c r="F46" s="58"/>
      <c r="G46" s="58"/>
      <c r="H46" s="58"/>
      <c r="I46" s="59">
        <f t="shared" si="8"/>
        <v>7.3</v>
      </c>
      <c r="J46" s="112">
        <f t="shared" si="5"/>
        <v>0.96932678263178862</v>
      </c>
      <c r="K46" s="39"/>
      <c r="L46" s="87">
        <f t="shared" si="6"/>
        <v>18368.292682926829</v>
      </c>
      <c r="M46" s="48">
        <v>5.5</v>
      </c>
      <c r="N46" s="49">
        <v>1.8</v>
      </c>
      <c r="O46" s="88">
        <f t="shared" si="9"/>
        <v>17804.878048780487</v>
      </c>
      <c r="P46" s="39"/>
      <c r="Q46" s="95">
        <v>66.25</v>
      </c>
      <c r="R46" s="60">
        <f>C46/Q46</f>
        <v>6.1886792452830193</v>
      </c>
      <c r="S46" s="16" t="s">
        <v>44</v>
      </c>
      <c r="T46" s="16" t="s">
        <v>43</v>
      </c>
      <c r="U46" s="61" t="s">
        <v>44</v>
      </c>
      <c r="V46" s="16"/>
      <c r="W46" s="2" t="s">
        <v>58</v>
      </c>
    </row>
    <row r="47" spans="1:23" s="2" customFormat="1" ht="12.75" x14ac:dyDescent="0.2">
      <c r="A47" s="2">
        <v>43</v>
      </c>
      <c r="B47" s="3" t="s">
        <v>121</v>
      </c>
      <c r="C47" s="56">
        <v>142</v>
      </c>
      <c r="D47" s="57">
        <v>4.46</v>
      </c>
      <c r="E47" s="58">
        <v>3.2269999999999999</v>
      </c>
      <c r="F47" s="58">
        <v>0.20169999999999999</v>
      </c>
      <c r="G47" s="58">
        <v>1.0313000000000001</v>
      </c>
      <c r="H47" s="58" t="s">
        <v>89</v>
      </c>
      <c r="I47" s="59">
        <f t="shared" si="8"/>
        <v>4.330673</v>
      </c>
      <c r="J47" s="112">
        <f t="shared" si="5"/>
        <v>0.97100291479820633</v>
      </c>
      <c r="K47" s="39"/>
      <c r="L47" s="87">
        <f t="shared" si="6"/>
        <v>31408.450704225354</v>
      </c>
      <c r="M47" s="48">
        <v>4.330673</v>
      </c>
      <c r="N47" s="49"/>
      <c r="O47" s="88">
        <f t="shared" si="9"/>
        <v>30497.697183098593</v>
      </c>
      <c r="P47" s="39"/>
      <c r="Q47" s="95">
        <v>29.25</v>
      </c>
      <c r="R47" s="60">
        <f>C47/Q47</f>
        <v>4.8547008547008543</v>
      </c>
      <c r="S47" s="16" t="s">
        <v>43</v>
      </c>
      <c r="T47" s="16" t="s">
        <v>44</v>
      </c>
      <c r="U47" s="61" t="s">
        <v>44</v>
      </c>
      <c r="V47" s="16"/>
      <c r="W47" s="2" t="s">
        <v>88</v>
      </c>
    </row>
    <row r="48" spans="1:23" s="2" customFormat="1" ht="12.75" x14ac:dyDescent="0.2">
      <c r="A48" s="2">
        <v>44</v>
      </c>
      <c r="B48" s="3" t="s">
        <v>176</v>
      </c>
      <c r="C48" s="56">
        <v>8</v>
      </c>
      <c r="D48" s="57">
        <v>0.16</v>
      </c>
      <c r="E48" s="58">
        <v>9.1999999999999998E-2</v>
      </c>
      <c r="F48" s="58">
        <v>4.1000000000000002E-2</v>
      </c>
      <c r="G48" s="58">
        <v>2.5000000000000001E-2</v>
      </c>
      <c r="H48" s="58"/>
      <c r="I48" s="59">
        <f t="shared" si="8"/>
        <v>0.24</v>
      </c>
      <c r="J48" s="112">
        <f t="shared" si="5"/>
        <v>1.5</v>
      </c>
      <c r="K48" s="39"/>
      <c r="L48" s="87">
        <f t="shared" si="6"/>
        <v>20000</v>
      </c>
      <c r="M48" s="48">
        <v>0.06</v>
      </c>
      <c r="N48" s="49">
        <v>0.18</v>
      </c>
      <c r="O48" s="88">
        <f t="shared" si="9"/>
        <v>30000</v>
      </c>
      <c r="P48" s="39"/>
      <c r="Q48" s="95" t="s">
        <v>161</v>
      </c>
      <c r="R48" s="60" t="s">
        <v>161</v>
      </c>
      <c r="S48" s="16" t="s">
        <v>44</v>
      </c>
      <c r="T48" s="16" t="s">
        <v>43</v>
      </c>
      <c r="U48" s="61" t="s">
        <v>44</v>
      </c>
      <c r="V48" s="16"/>
      <c r="W48" s="3" t="s">
        <v>176</v>
      </c>
    </row>
    <row r="49" spans="1:23" s="2" customFormat="1" ht="12.75" x14ac:dyDescent="0.2">
      <c r="A49" s="2">
        <v>45</v>
      </c>
      <c r="B49" s="3" t="s">
        <v>176</v>
      </c>
      <c r="C49" s="56">
        <v>297</v>
      </c>
      <c r="D49" s="57">
        <v>4.0999999999999996</v>
      </c>
      <c r="E49" s="58"/>
      <c r="F49" s="58"/>
      <c r="G49" s="58"/>
      <c r="H49" s="58"/>
      <c r="I49" s="59">
        <f t="shared" si="8"/>
        <v>3.83</v>
      </c>
      <c r="J49" s="112">
        <f t="shared" si="5"/>
        <v>0.93414634146341469</v>
      </c>
      <c r="K49" s="39"/>
      <c r="L49" s="87">
        <f t="shared" si="6"/>
        <v>13804.713804713803</v>
      </c>
      <c r="M49" s="48">
        <v>3.83</v>
      </c>
      <c r="N49" s="49"/>
      <c r="O49" s="88">
        <f t="shared" si="9"/>
        <v>12895.622895622895</v>
      </c>
      <c r="P49" s="39"/>
      <c r="Q49" s="95">
        <v>31</v>
      </c>
      <c r="R49" s="60">
        <f t="shared" ref="R49:R54" si="10">C49/Q49</f>
        <v>9.5806451612903221</v>
      </c>
      <c r="S49" s="16" t="s">
        <v>43</v>
      </c>
      <c r="T49" s="16" t="s">
        <v>44</v>
      </c>
      <c r="U49" s="61" t="s">
        <v>44</v>
      </c>
      <c r="V49" s="16"/>
      <c r="W49" s="3" t="s">
        <v>176</v>
      </c>
    </row>
    <row r="50" spans="1:23" s="2" customFormat="1" ht="12.75" x14ac:dyDescent="0.2">
      <c r="A50" s="2">
        <v>46</v>
      </c>
      <c r="B50" s="3" t="s">
        <v>176</v>
      </c>
      <c r="C50" s="56">
        <v>36</v>
      </c>
      <c r="D50" s="57">
        <v>1.2</v>
      </c>
      <c r="E50" s="58">
        <v>0.73499999999999999</v>
      </c>
      <c r="F50" s="58">
        <v>0.26500000000000001</v>
      </c>
      <c r="G50" s="58">
        <v>0.2</v>
      </c>
      <c r="H50" s="58"/>
      <c r="I50" s="59">
        <f t="shared" si="8"/>
        <v>1.5</v>
      </c>
      <c r="J50" s="112">
        <f t="shared" si="5"/>
        <v>1.25</v>
      </c>
      <c r="K50" s="39"/>
      <c r="L50" s="87">
        <f t="shared" si="6"/>
        <v>33333.333333333336</v>
      </c>
      <c r="M50" s="48">
        <v>1.5</v>
      </c>
      <c r="N50" s="49"/>
      <c r="O50" s="88">
        <f t="shared" si="9"/>
        <v>41666.666666666664</v>
      </c>
      <c r="P50" s="39"/>
      <c r="Q50" s="95">
        <v>16</v>
      </c>
      <c r="R50" s="60">
        <f t="shared" si="10"/>
        <v>2.25</v>
      </c>
      <c r="S50" s="16" t="s">
        <v>44</v>
      </c>
      <c r="T50" s="16" t="s">
        <v>161</v>
      </c>
      <c r="U50" s="61" t="s">
        <v>44</v>
      </c>
      <c r="V50" s="16"/>
      <c r="W50" s="3" t="s">
        <v>176</v>
      </c>
    </row>
    <row r="51" spans="1:23" s="2" customFormat="1" ht="12.75" x14ac:dyDescent="0.2">
      <c r="A51" s="2">
        <v>47</v>
      </c>
      <c r="B51" s="3" t="s">
        <v>176</v>
      </c>
      <c r="C51" s="56">
        <v>32</v>
      </c>
      <c r="D51" s="57">
        <v>0.79145900000000002</v>
      </c>
      <c r="E51" s="58">
        <v>0.426927</v>
      </c>
      <c r="F51" s="58">
        <v>0.133657</v>
      </c>
      <c r="G51" s="58">
        <v>4.8179E-2</v>
      </c>
      <c r="H51" s="58">
        <v>0.182696</v>
      </c>
      <c r="I51" s="59">
        <f t="shared" si="8"/>
        <v>1.0154749999999999</v>
      </c>
      <c r="J51" s="112">
        <f t="shared" si="5"/>
        <v>1.2830418252872227</v>
      </c>
      <c r="K51" s="39"/>
      <c r="L51" s="87">
        <f t="shared" si="6"/>
        <v>24733.09375</v>
      </c>
      <c r="M51" s="48">
        <v>0.79145900000000002</v>
      </c>
      <c r="N51" s="49">
        <v>0.22401599999999999</v>
      </c>
      <c r="O51" s="88">
        <f t="shared" si="9"/>
        <v>31733.593749999996</v>
      </c>
      <c r="P51" s="39"/>
      <c r="Q51" s="95">
        <v>16</v>
      </c>
      <c r="R51" s="60">
        <f t="shared" si="10"/>
        <v>2</v>
      </c>
      <c r="S51" s="15" t="s">
        <v>43</v>
      </c>
      <c r="T51" s="15" t="s">
        <v>43</v>
      </c>
      <c r="U51" s="62" t="s">
        <v>44</v>
      </c>
      <c r="V51" s="16"/>
      <c r="W51" s="3" t="s">
        <v>176</v>
      </c>
    </row>
    <row r="52" spans="1:23" s="2" customFormat="1" ht="12.75" x14ac:dyDescent="0.2">
      <c r="A52" s="2">
        <v>48</v>
      </c>
      <c r="B52" s="3" t="s">
        <v>176</v>
      </c>
      <c r="C52" s="56">
        <v>262</v>
      </c>
      <c r="D52" s="57">
        <v>6.7519559999999998</v>
      </c>
      <c r="E52" s="58">
        <v>5.6137709999999998</v>
      </c>
      <c r="F52" s="58">
        <v>1.739536</v>
      </c>
      <c r="G52" s="58">
        <v>0.76760399999999995</v>
      </c>
      <c r="H52" s="58">
        <v>0.37058099999999999</v>
      </c>
      <c r="I52" s="59">
        <f t="shared" si="8"/>
        <v>6.6081079999999996</v>
      </c>
      <c r="J52" s="112">
        <f t="shared" si="5"/>
        <v>0.97869535879676939</v>
      </c>
      <c r="K52" s="39"/>
      <c r="L52" s="87">
        <f t="shared" si="6"/>
        <v>25770.824427480915</v>
      </c>
      <c r="M52" s="48">
        <v>5.7426079999999997</v>
      </c>
      <c r="N52" s="49">
        <v>0.86550000000000005</v>
      </c>
      <c r="O52" s="88">
        <f t="shared" si="9"/>
        <v>25221.786259541987</v>
      </c>
      <c r="P52" s="39"/>
      <c r="Q52" s="95">
        <v>87.74</v>
      </c>
      <c r="R52" s="60">
        <f t="shared" si="10"/>
        <v>2.9860952815135628</v>
      </c>
      <c r="S52" s="58" t="s">
        <v>43</v>
      </c>
      <c r="T52" s="58" t="s">
        <v>44</v>
      </c>
      <c r="U52" s="63" t="s">
        <v>44</v>
      </c>
      <c r="V52" s="16"/>
      <c r="W52" s="3" t="s">
        <v>176</v>
      </c>
    </row>
    <row r="53" spans="1:23" s="2" customFormat="1" ht="12.75" x14ac:dyDescent="0.2">
      <c r="A53" s="2">
        <v>49</v>
      </c>
      <c r="B53" s="3" t="s">
        <v>176</v>
      </c>
      <c r="C53" s="56">
        <v>26</v>
      </c>
      <c r="D53" s="57">
        <v>2.6351490000000002</v>
      </c>
      <c r="E53" s="58">
        <v>1.8594520000000001</v>
      </c>
      <c r="F53" s="58">
        <v>0.34030700000000003</v>
      </c>
      <c r="G53" s="58">
        <v>0.43539</v>
      </c>
      <c r="H53" s="58"/>
      <c r="I53" s="59">
        <f t="shared" si="8"/>
        <v>2.5897489999999999</v>
      </c>
      <c r="J53" s="112">
        <f t="shared" si="5"/>
        <v>0.98277137270036707</v>
      </c>
      <c r="K53" s="39"/>
      <c r="L53" s="87">
        <f t="shared" si="6"/>
        <v>101351.88461538461</v>
      </c>
      <c r="M53" s="48">
        <v>2.5897489999999999</v>
      </c>
      <c r="N53" s="49"/>
      <c r="O53" s="88">
        <f t="shared" si="9"/>
        <v>99605.730769230766</v>
      </c>
      <c r="P53" s="39"/>
      <c r="Q53" s="95">
        <v>11.5</v>
      </c>
      <c r="R53" s="60">
        <f t="shared" si="10"/>
        <v>2.2608695652173911</v>
      </c>
      <c r="S53" s="15" t="s">
        <v>43</v>
      </c>
      <c r="T53" s="15" t="s">
        <v>44</v>
      </c>
      <c r="U53" s="62" t="s">
        <v>44</v>
      </c>
      <c r="V53" s="16"/>
      <c r="W53" s="3" t="s">
        <v>176</v>
      </c>
    </row>
    <row r="54" spans="1:23" s="2" customFormat="1" ht="12.75" x14ac:dyDescent="0.2">
      <c r="A54" s="2">
        <v>50</v>
      </c>
      <c r="B54" s="3" t="s">
        <v>176</v>
      </c>
      <c r="C54" s="65">
        <v>186</v>
      </c>
      <c r="D54" s="66">
        <v>5.64</v>
      </c>
      <c r="E54" s="67">
        <v>3.18</v>
      </c>
      <c r="F54" s="67">
        <v>1.18</v>
      </c>
      <c r="G54" s="67">
        <v>1.28</v>
      </c>
      <c r="H54" s="67"/>
      <c r="I54" s="68">
        <f t="shared" si="8"/>
        <v>4.9749999999999996</v>
      </c>
      <c r="J54" s="113">
        <f t="shared" si="5"/>
        <v>0.88209219858156029</v>
      </c>
      <c r="K54" s="41"/>
      <c r="L54" s="89">
        <f t="shared" si="6"/>
        <v>30322.580645161292</v>
      </c>
      <c r="M54" s="69">
        <v>4.9749999999999996</v>
      </c>
      <c r="N54" s="70"/>
      <c r="O54" s="90">
        <f t="shared" si="9"/>
        <v>26747.31182795699</v>
      </c>
      <c r="P54" s="41"/>
      <c r="Q54" s="96">
        <v>53</v>
      </c>
      <c r="R54" s="38">
        <f t="shared" si="10"/>
        <v>3.5094339622641511</v>
      </c>
      <c r="S54" s="109" t="s">
        <v>44</v>
      </c>
      <c r="T54" s="67" t="s">
        <v>43</v>
      </c>
      <c r="U54" s="110" t="s">
        <v>43</v>
      </c>
      <c r="V54" s="31"/>
      <c r="W54" s="3" t="s">
        <v>176</v>
      </c>
    </row>
  </sheetData>
  <sheetProtection password="8BB2" sheet="1" objects="1" scenarios="1"/>
  <sortState ref="A5:X54">
    <sortCondition ref="B5:B54"/>
  </sortState>
  <mergeCells count="1">
    <mergeCell ref="A1:U1"/>
  </mergeCells>
  <pageMargins left="0.5" right="0.5" top="1" bottom="1" header="0.5" footer="0.5"/>
  <pageSetup scale="92" fitToHeight="2" orientation="landscape" r:id="rId1"/>
  <headerFooter>
    <oddHeader>&amp;C&amp;12FUNDING OF MAJOR AIR FACILITY TITLE V PROGRAMS - COMPILATION OF NACAA 2014 SURVEY DATA - SHORT VERSION</oddHeader>
    <oddFooter>&amp;L&amp;10NACAA, December 2015&amp;R&amp;10&amp;P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5"/>
  <sheetViews>
    <sheetView zoomScale="106" zoomScaleNormal="106" workbookViewId="0">
      <pane xSplit="3" ySplit="4" topLeftCell="D5" activePane="bottomRight" state="frozen"/>
      <selection pane="topRight" activeCell="I1" sqref="I1"/>
      <selection pane="bottomLeft" activeCell="A4" sqref="A4"/>
      <selection pane="bottomRight" sqref="A1:P1"/>
    </sheetView>
  </sheetViews>
  <sheetFormatPr defaultRowHeight="15" x14ac:dyDescent="0.25"/>
  <cols>
    <col min="1" max="1" width="3" style="5" bestFit="1" customWidth="1"/>
    <col min="2" max="2" width="26.42578125" style="9" customWidth="1"/>
    <col min="4" max="4" width="9.140625" style="72" bestFit="1" customWidth="1"/>
    <col min="5" max="5" width="7.85546875" style="17" bestFit="1" customWidth="1"/>
    <col min="6" max="6" width="10.42578125" style="17" bestFit="1" customWidth="1"/>
    <col min="7" max="7" width="11" style="17" bestFit="1" customWidth="1"/>
    <col min="8" max="8" width="13.42578125" style="17" bestFit="1" customWidth="1"/>
    <col min="9" max="9" width="8.7109375" style="17" bestFit="1" customWidth="1"/>
    <col min="10" max="10" width="7.28515625" style="18" customWidth="1"/>
    <col min="11" max="11" width="9.28515625" style="18" bestFit="1" customWidth="1"/>
    <col min="12" max="12" width="7.7109375" style="18" bestFit="1" customWidth="1"/>
    <col min="13" max="13" width="8.85546875" style="8" bestFit="1" customWidth="1"/>
    <col min="14" max="14" width="9" style="8" customWidth="1"/>
    <col min="15" max="15" width="11.42578125" style="8" customWidth="1"/>
    <col min="16" max="16" width="11.85546875" style="74" customWidth="1"/>
    <col min="17" max="17" width="11.140625" style="8" bestFit="1" customWidth="1"/>
    <col min="18" max="18" width="11.140625" style="8" customWidth="1"/>
    <col min="19" max="20" width="9" style="8" bestFit="1" customWidth="1"/>
    <col min="21" max="21" width="6.28515625" style="8" bestFit="1" customWidth="1"/>
    <col min="22" max="22" width="7.85546875" style="8" customWidth="1"/>
    <col min="23" max="23" width="5.7109375" style="8" bestFit="1" customWidth="1"/>
    <col min="24" max="24" width="7.7109375" style="8" bestFit="1" customWidth="1"/>
    <col min="25" max="25" width="8.85546875" style="8" customWidth="1"/>
    <col min="26" max="26" width="7.5703125" style="8" bestFit="1" customWidth="1"/>
    <col min="27" max="27" width="5.7109375" style="8" bestFit="1" customWidth="1"/>
    <col min="28" max="28" width="10.5703125" style="8" customWidth="1"/>
    <col min="29" max="29" width="9.85546875" style="71" bestFit="1" customWidth="1"/>
    <col min="30" max="30" width="10" style="8" customWidth="1"/>
    <col min="31" max="31" width="7.7109375" style="8" bestFit="1" customWidth="1"/>
    <col min="32" max="32" width="10" style="8" bestFit="1" customWidth="1"/>
    <col min="33" max="33" width="12" style="8" bestFit="1" customWidth="1"/>
    <col min="34" max="34" width="5.42578125" style="5" bestFit="1" customWidth="1"/>
    <col min="35" max="35" width="14.140625" style="8" bestFit="1" customWidth="1"/>
    <col min="36" max="36" width="10.7109375" style="8" bestFit="1" customWidth="1"/>
    <col min="37" max="37" width="8.7109375" style="8" bestFit="1" customWidth="1"/>
    <col min="38" max="38" width="10.7109375" style="8" bestFit="1" customWidth="1"/>
    <col min="39" max="39" width="6.140625" style="71" bestFit="1" customWidth="1"/>
    <col min="40" max="40" width="9.5703125" style="8" bestFit="1" customWidth="1"/>
    <col min="41" max="41" width="10.42578125" style="8" customWidth="1"/>
    <col min="42" max="42" width="11.7109375" style="8" bestFit="1" customWidth="1"/>
    <col min="43" max="43" width="7.5703125" style="8" bestFit="1" customWidth="1"/>
    <col min="44" max="44" width="8.28515625" style="8" bestFit="1" customWidth="1"/>
    <col min="45" max="45" width="6.5703125" style="8" bestFit="1" customWidth="1"/>
    <col min="46" max="46" width="9" style="8" bestFit="1" customWidth="1"/>
    <col min="47" max="47" width="11" style="8" customWidth="1"/>
    <col min="48" max="48" width="12.140625" style="8" customWidth="1"/>
    <col min="49" max="49" width="70" style="5" bestFit="1" customWidth="1"/>
    <col min="50" max="16384" width="9.140625" style="5"/>
  </cols>
  <sheetData>
    <row r="1" spans="1:49" s="6" customFormat="1" ht="22.5" customHeight="1" x14ac:dyDescent="0.25">
      <c r="A1" s="114" t="s">
        <v>178</v>
      </c>
      <c r="B1" s="115"/>
      <c r="C1" s="115"/>
      <c r="D1" s="115"/>
      <c r="E1" s="115"/>
      <c r="F1" s="115"/>
      <c r="G1" s="115"/>
      <c r="H1" s="115"/>
      <c r="I1" s="115"/>
      <c r="J1" s="115"/>
      <c r="K1" s="115"/>
      <c r="L1" s="115"/>
      <c r="M1" s="115"/>
      <c r="N1" s="115"/>
      <c r="O1" s="115"/>
      <c r="P1" s="115"/>
      <c r="Q1" s="108"/>
      <c r="R1" s="108"/>
      <c r="S1" s="108"/>
      <c r="T1" s="108"/>
      <c r="U1" s="108"/>
      <c r="V1" s="108"/>
      <c r="W1" s="75"/>
      <c r="X1" s="75"/>
      <c r="Y1" s="75"/>
      <c r="Z1" s="75"/>
      <c r="AA1" s="75"/>
      <c r="AB1" s="75"/>
      <c r="AC1" s="75"/>
      <c r="AD1" s="75"/>
      <c r="AE1" s="75"/>
      <c r="AF1" s="75"/>
      <c r="AG1" s="75"/>
      <c r="AI1" s="75"/>
      <c r="AJ1" s="75"/>
      <c r="AK1" s="75"/>
      <c r="AL1" s="75"/>
      <c r="AM1" s="75"/>
      <c r="AN1" s="75"/>
      <c r="AO1" s="75"/>
      <c r="AP1" s="75"/>
      <c r="AQ1" s="75"/>
      <c r="AR1" s="75"/>
      <c r="AS1" s="75"/>
      <c r="AT1" s="75"/>
      <c r="AU1" s="75"/>
      <c r="AV1" s="75"/>
    </row>
    <row r="2" spans="1:49" ht="15.75" customHeight="1" x14ac:dyDescent="0.25">
      <c r="D2" s="116" t="s">
        <v>2</v>
      </c>
      <c r="E2" s="117"/>
      <c r="F2" s="117"/>
      <c r="G2" s="117"/>
      <c r="H2" s="117"/>
      <c r="I2" s="117"/>
      <c r="J2" s="117"/>
      <c r="K2" s="117"/>
      <c r="L2" s="117"/>
      <c r="M2" s="117"/>
      <c r="N2" s="117"/>
      <c r="O2" s="118"/>
      <c r="P2" s="128" t="s">
        <v>18</v>
      </c>
      <c r="Q2" s="129"/>
      <c r="R2" s="129"/>
      <c r="S2" s="129"/>
      <c r="T2" s="129"/>
      <c r="U2" s="129"/>
      <c r="V2" s="129"/>
      <c r="W2" s="129"/>
      <c r="X2" s="129"/>
      <c r="Y2" s="129"/>
      <c r="Z2" s="129"/>
      <c r="AA2" s="129"/>
      <c r="AB2" s="130"/>
      <c r="AC2" s="116" t="s">
        <v>23</v>
      </c>
      <c r="AD2" s="117"/>
      <c r="AE2" s="117"/>
      <c r="AF2" s="117"/>
      <c r="AG2" s="117"/>
      <c r="AH2" s="117"/>
      <c r="AI2" s="117"/>
      <c r="AJ2" s="117"/>
      <c r="AK2" s="117"/>
      <c r="AL2" s="117"/>
      <c r="AM2" s="128" t="s">
        <v>32</v>
      </c>
      <c r="AN2" s="129"/>
      <c r="AO2" s="129"/>
      <c r="AP2" s="129"/>
      <c r="AQ2" s="129"/>
      <c r="AR2" s="129"/>
      <c r="AS2" s="129"/>
      <c r="AT2" s="129"/>
      <c r="AU2" s="129"/>
      <c r="AV2" s="130"/>
      <c r="AW2" s="8" t="s">
        <v>0</v>
      </c>
    </row>
    <row r="3" spans="1:49" s="9" customFormat="1" ht="63.75" x14ac:dyDescent="0.2">
      <c r="D3" s="36" t="s">
        <v>3</v>
      </c>
      <c r="E3" s="37" t="s">
        <v>92</v>
      </c>
      <c r="F3" s="119" t="s">
        <v>4</v>
      </c>
      <c r="G3" s="120"/>
      <c r="H3" s="120"/>
      <c r="I3" s="121"/>
      <c r="J3" s="36" t="s">
        <v>8</v>
      </c>
      <c r="K3" s="36" t="s">
        <v>94</v>
      </c>
      <c r="L3" s="36" t="s">
        <v>96</v>
      </c>
      <c r="M3" s="36" t="s">
        <v>9</v>
      </c>
      <c r="N3" s="36" t="s">
        <v>11</v>
      </c>
      <c r="O3" s="76" t="s">
        <v>10</v>
      </c>
      <c r="P3" s="101" t="s">
        <v>135</v>
      </c>
      <c r="Q3" s="101" t="s">
        <v>136</v>
      </c>
      <c r="R3" s="101" t="s">
        <v>143</v>
      </c>
      <c r="S3" s="125" t="s">
        <v>13</v>
      </c>
      <c r="T3" s="126"/>
      <c r="U3" s="131" t="s">
        <v>15</v>
      </c>
      <c r="V3" s="131"/>
      <c r="W3" s="131"/>
      <c r="X3" s="131" t="s">
        <v>19</v>
      </c>
      <c r="Y3" s="131"/>
      <c r="Z3" s="131"/>
      <c r="AA3" s="131" t="s">
        <v>21</v>
      </c>
      <c r="AB3" s="132"/>
      <c r="AC3" s="133" t="s">
        <v>24</v>
      </c>
      <c r="AD3" s="134"/>
      <c r="AE3" s="134"/>
      <c r="AF3" s="134"/>
      <c r="AG3" s="134"/>
      <c r="AH3" s="135"/>
      <c r="AI3" s="36" t="s">
        <v>139</v>
      </c>
      <c r="AJ3" s="36" t="s">
        <v>46</v>
      </c>
      <c r="AK3" s="36" t="s">
        <v>30</v>
      </c>
      <c r="AL3" s="76" t="s">
        <v>31</v>
      </c>
      <c r="AM3" s="125" t="s">
        <v>140</v>
      </c>
      <c r="AN3" s="127"/>
      <c r="AO3" s="127"/>
      <c r="AP3" s="127"/>
      <c r="AQ3" s="127"/>
      <c r="AR3" s="127"/>
      <c r="AS3" s="127"/>
      <c r="AT3" s="126"/>
      <c r="AU3" s="101" t="s">
        <v>141</v>
      </c>
      <c r="AV3" s="101" t="s">
        <v>142</v>
      </c>
      <c r="AW3" s="9" t="s">
        <v>1</v>
      </c>
    </row>
    <row r="4" spans="1:49" s="9" customFormat="1" ht="51" x14ac:dyDescent="0.2">
      <c r="D4" s="36"/>
      <c r="E4" s="37" t="s">
        <v>93</v>
      </c>
      <c r="F4" s="37" t="s">
        <v>42</v>
      </c>
      <c r="G4" s="37" t="s">
        <v>172</v>
      </c>
      <c r="H4" s="37" t="s">
        <v>6</v>
      </c>
      <c r="I4" s="37" t="s">
        <v>7</v>
      </c>
      <c r="J4" s="36"/>
      <c r="K4" s="36" t="s">
        <v>95</v>
      </c>
      <c r="L4" s="36" t="s">
        <v>95</v>
      </c>
      <c r="M4" s="36"/>
      <c r="N4" s="36"/>
      <c r="O4" s="76"/>
      <c r="P4" s="101" t="s">
        <v>12</v>
      </c>
      <c r="Q4" s="101" t="s">
        <v>93</v>
      </c>
      <c r="R4" s="101"/>
      <c r="S4" s="101" t="s">
        <v>173</v>
      </c>
      <c r="T4" s="101" t="s">
        <v>174</v>
      </c>
      <c r="U4" s="101" t="s">
        <v>14</v>
      </c>
      <c r="V4" s="101" t="s">
        <v>16</v>
      </c>
      <c r="W4" s="101" t="s">
        <v>17</v>
      </c>
      <c r="X4" s="101" t="s">
        <v>137</v>
      </c>
      <c r="Y4" s="101" t="s">
        <v>138</v>
      </c>
      <c r="Z4" s="101" t="s">
        <v>20</v>
      </c>
      <c r="AA4" s="101" t="s">
        <v>95</v>
      </c>
      <c r="AB4" s="107" t="s">
        <v>22</v>
      </c>
      <c r="AC4" s="36" t="s">
        <v>25</v>
      </c>
      <c r="AD4" s="36" t="s">
        <v>26</v>
      </c>
      <c r="AE4" s="36" t="s">
        <v>27</v>
      </c>
      <c r="AF4" s="36" t="s">
        <v>28</v>
      </c>
      <c r="AG4" s="36" t="s">
        <v>144</v>
      </c>
      <c r="AH4" s="50" t="s">
        <v>29</v>
      </c>
      <c r="AI4" s="36" t="s">
        <v>95</v>
      </c>
      <c r="AJ4" s="36" t="s">
        <v>95</v>
      </c>
      <c r="AK4" s="36" t="s">
        <v>95</v>
      </c>
      <c r="AL4" s="76" t="s">
        <v>95</v>
      </c>
      <c r="AM4" s="101" t="s">
        <v>33</v>
      </c>
      <c r="AN4" s="101" t="s">
        <v>34</v>
      </c>
      <c r="AO4" s="101" t="s">
        <v>35</v>
      </c>
      <c r="AP4" s="101" t="s">
        <v>36</v>
      </c>
      <c r="AQ4" s="101" t="s">
        <v>37</v>
      </c>
      <c r="AR4" s="101" t="s">
        <v>38</v>
      </c>
      <c r="AS4" s="101" t="s">
        <v>39</v>
      </c>
      <c r="AT4" s="101" t="s">
        <v>40</v>
      </c>
      <c r="AU4" s="101" t="s">
        <v>93</v>
      </c>
      <c r="AV4" s="101" t="s">
        <v>85</v>
      </c>
    </row>
    <row r="5" spans="1:49" s="2" customFormat="1" ht="12.75" x14ac:dyDescent="0.2">
      <c r="A5" s="2">
        <v>1</v>
      </c>
      <c r="B5" s="2" t="s">
        <v>151</v>
      </c>
      <c r="D5" s="19">
        <v>306</v>
      </c>
      <c r="E5" s="32">
        <v>8.0500000000000007</v>
      </c>
      <c r="F5" s="21">
        <v>4.4532429999999996</v>
      </c>
      <c r="G5" s="12">
        <v>3.0895130000000002</v>
      </c>
      <c r="H5" s="21" t="s">
        <v>161</v>
      </c>
      <c r="I5" s="12">
        <v>0.50387899999999997</v>
      </c>
      <c r="J5" s="33">
        <v>64</v>
      </c>
      <c r="K5" s="10" t="s">
        <v>44</v>
      </c>
      <c r="L5" s="22" t="s">
        <v>43</v>
      </c>
      <c r="M5" s="10" t="s">
        <v>43</v>
      </c>
      <c r="N5" s="22" t="s">
        <v>161</v>
      </c>
      <c r="O5" s="10"/>
      <c r="P5" s="28">
        <v>205696</v>
      </c>
      <c r="Q5" s="16">
        <v>8.4</v>
      </c>
      <c r="R5" s="28">
        <v>100</v>
      </c>
      <c r="S5" s="16" t="s">
        <v>45</v>
      </c>
      <c r="T5" s="28"/>
      <c r="U5" s="16"/>
      <c r="V5" s="28" t="s">
        <v>45</v>
      </c>
      <c r="W5" s="16"/>
      <c r="X5" s="28">
        <v>4000</v>
      </c>
      <c r="Y5" s="16"/>
      <c r="Z5" s="28"/>
      <c r="AA5" s="16" t="s">
        <v>43</v>
      </c>
      <c r="AB5" s="28"/>
      <c r="AC5" s="25"/>
      <c r="AD5" s="14"/>
      <c r="AE5" s="25"/>
      <c r="AF5" s="14"/>
      <c r="AG5" s="25" t="s">
        <v>45</v>
      </c>
      <c r="AH5" s="1"/>
      <c r="AI5" s="25" t="s">
        <v>44</v>
      </c>
      <c r="AJ5" s="14" t="s">
        <v>44</v>
      </c>
      <c r="AK5" s="25"/>
      <c r="AL5" s="14"/>
      <c r="AM5" s="28"/>
      <c r="AN5" s="14"/>
      <c r="AO5" s="27"/>
      <c r="AP5" s="14"/>
      <c r="AQ5" s="27"/>
      <c r="AR5" s="14"/>
      <c r="AS5" s="27"/>
      <c r="AT5" s="14"/>
      <c r="AU5" s="28"/>
      <c r="AV5" s="16"/>
      <c r="AW5" s="2" t="s">
        <v>152</v>
      </c>
    </row>
    <row r="6" spans="1:49" s="2" customFormat="1" ht="12.75" x14ac:dyDescent="0.2">
      <c r="A6" s="2">
        <v>2</v>
      </c>
      <c r="B6" s="2" t="s">
        <v>125</v>
      </c>
      <c r="D6" s="19">
        <v>37</v>
      </c>
      <c r="E6" s="32">
        <v>0.91</v>
      </c>
      <c r="F6" s="21">
        <v>0.39308700000000002</v>
      </c>
      <c r="G6" s="12">
        <v>0</v>
      </c>
      <c r="H6" s="21">
        <v>0.58367899999999995</v>
      </c>
      <c r="I6" s="12">
        <v>0</v>
      </c>
      <c r="J6" s="33">
        <v>6</v>
      </c>
      <c r="K6" s="10" t="s">
        <v>44</v>
      </c>
      <c r="L6" s="22" t="s">
        <v>43</v>
      </c>
      <c r="M6" s="10" t="s">
        <v>43</v>
      </c>
      <c r="N6" s="22" t="s">
        <v>161</v>
      </c>
      <c r="O6" s="10"/>
      <c r="P6" s="28">
        <v>22986</v>
      </c>
      <c r="Q6" s="16">
        <v>0.91176900000000005</v>
      </c>
      <c r="R6" s="28">
        <v>100</v>
      </c>
      <c r="S6" s="16" t="s">
        <v>45</v>
      </c>
      <c r="T6" s="28"/>
      <c r="U6" s="16"/>
      <c r="V6" s="28" t="s">
        <v>45</v>
      </c>
      <c r="W6" s="16"/>
      <c r="X6" s="28"/>
      <c r="Y6" s="16"/>
      <c r="Z6" s="28" t="s">
        <v>170</v>
      </c>
      <c r="AA6" s="16" t="s">
        <v>43</v>
      </c>
      <c r="AB6" s="28"/>
      <c r="AC6" s="25"/>
      <c r="AD6" s="14"/>
      <c r="AE6" s="25"/>
      <c r="AF6" s="14"/>
      <c r="AG6" s="25"/>
      <c r="AH6" s="1"/>
      <c r="AI6" s="25" t="s">
        <v>44</v>
      </c>
      <c r="AJ6" s="14" t="s">
        <v>44</v>
      </c>
      <c r="AK6" s="25" t="s">
        <v>43</v>
      </c>
      <c r="AL6" s="14" t="s">
        <v>43</v>
      </c>
      <c r="AM6" s="28"/>
      <c r="AN6" s="14"/>
      <c r="AO6" s="27"/>
      <c r="AP6" s="14"/>
      <c r="AQ6" s="27"/>
      <c r="AR6" s="14"/>
      <c r="AS6" s="27"/>
      <c r="AT6" s="14"/>
      <c r="AU6" s="106">
        <v>0</v>
      </c>
      <c r="AV6" s="16">
        <v>0</v>
      </c>
      <c r="AW6" s="2" t="s">
        <v>71</v>
      </c>
    </row>
    <row r="7" spans="1:49" s="2" customFormat="1" ht="12.75" x14ac:dyDescent="0.2">
      <c r="A7" s="2">
        <v>3</v>
      </c>
      <c r="B7" s="2" t="s">
        <v>97</v>
      </c>
      <c r="D7" s="19">
        <v>150</v>
      </c>
      <c r="E7" s="32">
        <v>3.5</v>
      </c>
      <c r="F7" s="21" t="s">
        <v>161</v>
      </c>
      <c r="G7" s="12" t="s">
        <v>161</v>
      </c>
      <c r="H7" s="21" t="s">
        <v>161</v>
      </c>
      <c r="I7" s="12" t="s">
        <v>161</v>
      </c>
      <c r="J7" s="33">
        <v>40</v>
      </c>
      <c r="K7" s="10" t="s">
        <v>161</v>
      </c>
      <c r="L7" s="22" t="s">
        <v>43</v>
      </c>
      <c r="M7" s="10" t="s">
        <v>44</v>
      </c>
      <c r="N7" s="22" t="s">
        <v>45</v>
      </c>
      <c r="O7" s="10" t="s">
        <v>45</v>
      </c>
      <c r="P7" s="28">
        <v>87817</v>
      </c>
      <c r="Q7" s="16">
        <v>1.8</v>
      </c>
      <c r="R7" s="28">
        <v>51</v>
      </c>
      <c r="S7" s="16" t="s">
        <v>45</v>
      </c>
      <c r="T7" s="28" t="s">
        <v>45</v>
      </c>
      <c r="U7" s="16"/>
      <c r="V7" s="28" t="s">
        <v>45</v>
      </c>
      <c r="W7" s="16"/>
      <c r="X7" s="28"/>
      <c r="Y7" s="16"/>
      <c r="Z7" s="28"/>
      <c r="AA7" s="16" t="s">
        <v>43</v>
      </c>
      <c r="AB7" s="28" t="s">
        <v>147</v>
      </c>
      <c r="AC7" s="25"/>
      <c r="AD7" s="14" t="s">
        <v>45</v>
      </c>
      <c r="AE7" s="25"/>
      <c r="AF7" s="14"/>
      <c r="AG7" s="25"/>
      <c r="AH7" s="1" t="s">
        <v>45</v>
      </c>
      <c r="AI7" s="25" t="s">
        <v>43</v>
      </c>
      <c r="AJ7" s="14" t="s">
        <v>44</v>
      </c>
      <c r="AK7" s="25"/>
      <c r="AL7" s="14" t="s">
        <v>44</v>
      </c>
      <c r="AM7" s="28" t="s">
        <v>45</v>
      </c>
      <c r="AN7" s="14" t="s">
        <v>45</v>
      </c>
      <c r="AO7" s="27" t="s">
        <v>45</v>
      </c>
      <c r="AP7" s="14" t="s">
        <v>45</v>
      </c>
      <c r="AQ7" s="27" t="s">
        <v>45</v>
      </c>
      <c r="AR7" s="14" t="s">
        <v>45</v>
      </c>
      <c r="AS7" s="27" t="s">
        <v>45</v>
      </c>
      <c r="AT7" s="14"/>
      <c r="AU7" s="106">
        <v>1</v>
      </c>
      <c r="AV7" s="16">
        <v>28</v>
      </c>
      <c r="AW7" s="2" t="s">
        <v>65</v>
      </c>
    </row>
    <row r="8" spans="1:49" s="2" customFormat="1" ht="12.75" x14ac:dyDescent="0.2">
      <c r="A8" s="2">
        <v>4</v>
      </c>
      <c r="B8" s="2" t="s">
        <v>126</v>
      </c>
      <c r="D8" s="19">
        <v>31</v>
      </c>
      <c r="E8" s="32">
        <v>1.3</v>
      </c>
      <c r="F8" s="21">
        <v>0.94499999999999995</v>
      </c>
      <c r="G8" s="12">
        <v>0.33400000000000002</v>
      </c>
      <c r="H8" s="21">
        <v>1.3129999999999999</v>
      </c>
      <c r="I8" s="12" t="s">
        <v>161</v>
      </c>
      <c r="J8" s="33">
        <v>19</v>
      </c>
      <c r="K8" s="10" t="s">
        <v>44</v>
      </c>
      <c r="L8" s="22" t="s">
        <v>161</v>
      </c>
      <c r="M8" s="10" t="s">
        <v>43</v>
      </c>
      <c r="N8" s="22" t="s">
        <v>161</v>
      </c>
      <c r="O8" s="10"/>
      <c r="P8" s="28">
        <v>3202</v>
      </c>
      <c r="Q8" s="16">
        <v>0.13</v>
      </c>
      <c r="R8" s="28">
        <v>10</v>
      </c>
      <c r="S8" s="16" t="s">
        <v>45</v>
      </c>
      <c r="T8" s="28"/>
      <c r="U8" s="16"/>
      <c r="V8" s="28"/>
      <c r="W8" s="16"/>
      <c r="X8" s="28">
        <v>4000</v>
      </c>
      <c r="Y8" s="16"/>
      <c r="Z8" s="28"/>
      <c r="AA8" s="16" t="s">
        <v>43</v>
      </c>
      <c r="AB8" s="28"/>
      <c r="AC8" s="25" t="s">
        <v>45</v>
      </c>
      <c r="AD8" s="14"/>
      <c r="AE8" s="25" t="s">
        <v>45</v>
      </c>
      <c r="AF8" s="14"/>
      <c r="AG8" s="25"/>
      <c r="AH8" s="1"/>
      <c r="AI8" s="25" t="s">
        <v>43</v>
      </c>
      <c r="AJ8" s="14" t="s">
        <v>43</v>
      </c>
      <c r="AK8" s="25" t="s">
        <v>43</v>
      </c>
      <c r="AL8" s="14"/>
      <c r="AM8" s="28" t="s">
        <v>45</v>
      </c>
      <c r="AN8" s="14" t="s">
        <v>45</v>
      </c>
      <c r="AO8" s="27" t="s">
        <v>45</v>
      </c>
      <c r="AP8" s="14" t="s">
        <v>45</v>
      </c>
      <c r="AQ8" s="27" t="s">
        <v>45</v>
      </c>
      <c r="AR8" s="14"/>
      <c r="AS8" s="27"/>
      <c r="AT8" s="14"/>
      <c r="AU8" s="106">
        <v>1.2</v>
      </c>
      <c r="AV8" s="16">
        <v>90</v>
      </c>
      <c r="AW8" s="2" t="s">
        <v>74</v>
      </c>
    </row>
    <row r="9" spans="1:49" s="2" customFormat="1" ht="12.75" x14ac:dyDescent="0.2">
      <c r="A9" s="2">
        <v>5</v>
      </c>
      <c r="B9" s="2" t="s">
        <v>128</v>
      </c>
      <c r="D9" s="19">
        <v>15</v>
      </c>
      <c r="E9" s="32">
        <v>0.37528</v>
      </c>
      <c r="F9" s="21">
        <v>0.21656500000000001</v>
      </c>
      <c r="G9" s="12">
        <v>0.15871499999999999</v>
      </c>
      <c r="H9" s="21">
        <v>0.37528</v>
      </c>
      <c r="I9" s="12" t="s">
        <v>161</v>
      </c>
      <c r="J9" s="33">
        <v>3</v>
      </c>
      <c r="K9" s="10" t="s">
        <v>43</v>
      </c>
      <c r="L9" s="22" t="s">
        <v>44</v>
      </c>
      <c r="M9" s="10" t="s">
        <v>44</v>
      </c>
      <c r="N9" s="22" t="s">
        <v>45</v>
      </c>
      <c r="O9" s="10" t="s">
        <v>45</v>
      </c>
      <c r="P9" s="28">
        <v>4166</v>
      </c>
      <c r="Q9" s="16">
        <v>6.7000000000000004E-2</v>
      </c>
      <c r="R9" s="28">
        <v>30</v>
      </c>
      <c r="S9" s="16" t="s">
        <v>45</v>
      </c>
      <c r="T9" s="28"/>
      <c r="U9" s="16"/>
      <c r="V9" s="28" t="s">
        <v>45</v>
      </c>
      <c r="W9" s="16"/>
      <c r="X9" s="28">
        <v>4000</v>
      </c>
      <c r="Y9" s="16"/>
      <c r="Z9" s="28"/>
      <c r="AA9" s="16" t="s">
        <v>43</v>
      </c>
      <c r="AB9" s="28"/>
      <c r="AC9" s="30" t="s">
        <v>45</v>
      </c>
      <c r="AD9" s="16"/>
      <c r="AE9" s="30"/>
      <c r="AF9" s="16"/>
      <c r="AG9" s="30"/>
      <c r="AH9" s="3"/>
      <c r="AI9" s="30" t="s">
        <v>43</v>
      </c>
      <c r="AJ9" s="16" t="s">
        <v>43</v>
      </c>
      <c r="AK9" s="30" t="s">
        <v>44</v>
      </c>
      <c r="AL9" s="16" t="s">
        <v>43</v>
      </c>
      <c r="AM9" s="28" t="s">
        <v>45</v>
      </c>
      <c r="AN9" s="16" t="s">
        <v>45</v>
      </c>
      <c r="AO9" s="28" t="s">
        <v>45</v>
      </c>
      <c r="AP9" s="16" t="s">
        <v>45</v>
      </c>
      <c r="AQ9" s="28" t="s">
        <v>45</v>
      </c>
      <c r="AR9" s="16"/>
      <c r="AS9" s="28"/>
      <c r="AT9" s="16"/>
      <c r="AU9" s="106">
        <v>0.25</v>
      </c>
      <c r="AV9" s="16">
        <v>70</v>
      </c>
      <c r="AW9" s="2" t="s">
        <v>41</v>
      </c>
    </row>
    <row r="10" spans="1:49" s="2" customFormat="1" ht="12.75" x14ac:dyDescent="0.2">
      <c r="A10" s="2">
        <v>6</v>
      </c>
      <c r="B10" s="2" t="s">
        <v>98</v>
      </c>
      <c r="D10" s="19">
        <v>198</v>
      </c>
      <c r="E10" s="32">
        <v>9.4165890000000001</v>
      </c>
      <c r="F10" s="21">
        <v>3.3405450000000001</v>
      </c>
      <c r="G10" s="12">
        <v>1.1000000000000001</v>
      </c>
      <c r="H10" s="21">
        <v>4.9746259999999998</v>
      </c>
      <c r="I10" s="12" t="s">
        <v>161</v>
      </c>
      <c r="J10" s="33">
        <v>87</v>
      </c>
      <c r="K10" s="10" t="s">
        <v>161</v>
      </c>
      <c r="L10" s="22" t="s">
        <v>161</v>
      </c>
      <c r="M10" s="10" t="s">
        <v>43</v>
      </c>
      <c r="N10" s="22" t="s">
        <v>161</v>
      </c>
      <c r="O10" s="10"/>
      <c r="P10" s="28">
        <v>284569.09999999998</v>
      </c>
      <c r="Q10" s="16">
        <v>5.4712170000000002</v>
      </c>
      <c r="R10" s="28">
        <v>100</v>
      </c>
      <c r="S10" s="16"/>
      <c r="T10" s="28" t="s">
        <v>45</v>
      </c>
      <c r="U10" s="16"/>
      <c r="V10" s="28"/>
      <c r="W10" s="16"/>
      <c r="X10" s="28">
        <v>4000</v>
      </c>
      <c r="Y10" s="16"/>
      <c r="Z10" s="28"/>
      <c r="AA10" s="16" t="s">
        <v>44</v>
      </c>
      <c r="AB10" s="28">
        <v>238.9</v>
      </c>
      <c r="AC10" s="25" t="s">
        <v>45</v>
      </c>
      <c r="AD10" s="14"/>
      <c r="AE10" s="25"/>
      <c r="AF10" s="14"/>
      <c r="AG10" s="25"/>
      <c r="AH10" s="1"/>
      <c r="AI10" s="25" t="s">
        <v>44</v>
      </c>
      <c r="AJ10" s="14" t="s">
        <v>43</v>
      </c>
      <c r="AK10" s="25"/>
      <c r="AL10" s="14"/>
      <c r="AM10" s="28" t="s">
        <v>45</v>
      </c>
      <c r="AN10" s="14"/>
      <c r="AO10" s="27" t="s">
        <v>45</v>
      </c>
      <c r="AP10" s="14"/>
      <c r="AQ10" s="27" t="s">
        <v>45</v>
      </c>
      <c r="AR10" s="14"/>
      <c r="AS10" s="27"/>
      <c r="AT10" s="14"/>
      <c r="AU10" s="106">
        <v>2.1937280000000001</v>
      </c>
      <c r="AV10" s="16">
        <v>0</v>
      </c>
      <c r="AW10" s="2" t="s">
        <v>91</v>
      </c>
    </row>
    <row r="11" spans="1:49" s="2" customFormat="1" ht="12.75" x14ac:dyDescent="0.2">
      <c r="A11" s="2">
        <v>7</v>
      </c>
      <c r="B11" s="2" t="s">
        <v>122</v>
      </c>
      <c r="D11" s="19">
        <v>95</v>
      </c>
      <c r="E11" s="32">
        <v>4.5</v>
      </c>
      <c r="F11" s="21">
        <v>2.8</v>
      </c>
      <c r="G11" s="12">
        <v>1.2</v>
      </c>
      <c r="H11" s="21">
        <v>4.5</v>
      </c>
      <c r="I11" s="12">
        <v>0.5</v>
      </c>
      <c r="J11" s="33">
        <v>10</v>
      </c>
      <c r="K11" s="10" t="s">
        <v>44</v>
      </c>
      <c r="L11" s="22" t="s">
        <v>161</v>
      </c>
      <c r="M11" s="10" t="s">
        <v>44</v>
      </c>
      <c r="N11" s="22" t="s">
        <v>45</v>
      </c>
      <c r="O11" s="10" t="s">
        <v>45</v>
      </c>
      <c r="P11" s="28">
        <v>29400</v>
      </c>
      <c r="Q11" s="16">
        <v>0.6</v>
      </c>
      <c r="R11" s="28">
        <v>13</v>
      </c>
      <c r="S11" s="16" t="s">
        <v>45</v>
      </c>
      <c r="T11" s="28"/>
      <c r="U11" s="16"/>
      <c r="V11" s="28"/>
      <c r="W11" s="16"/>
      <c r="X11" s="28"/>
      <c r="Y11" s="16"/>
      <c r="Z11" s="28" t="s">
        <v>51</v>
      </c>
      <c r="AA11" s="16" t="s">
        <v>43</v>
      </c>
      <c r="AB11" s="28"/>
      <c r="AC11" s="25"/>
      <c r="AD11" s="14"/>
      <c r="AE11" s="25" t="s">
        <v>45</v>
      </c>
      <c r="AF11" s="14"/>
      <c r="AG11" s="25" t="s">
        <v>45</v>
      </c>
      <c r="AH11" s="1"/>
      <c r="AI11" s="25" t="s">
        <v>43</v>
      </c>
      <c r="AJ11" s="14" t="s">
        <v>44</v>
      </c>
      <c r="AK11" s="25" t="s">
        <v>44</v>
      </c>
      <c r="AL11" s="14" t="s">
        <v>43</v>
      </c>
      <c r="AM11" s="28" t="s">
        <v>45</v>
      </c>
      <c r="AN11" s="14"/>
      <c r="AO11" s="27" t="s">
        <v>45</v>
      </c>
      <c r="AP11" s="14" t="s">
        <v>45</v>
      </c>
      <c r="AQ11" s="27" t="s">
        <v>45</v>
      </c>
      <c r="AR11" s="14"/>
      <c r="AS11" s="27"/>
      <c r="AT11" s="14"/>
      <c r="AU11" s="106">
        <v>2.9</v>
      </c>
      <c r="AV11" s="16">
        <v>65</v>
      </c>
      <c r="AW11" s="2" t="s">
        <v>90</v>
      </c>
    </row>
    <row r="12" spans="1:49" s="2" customFormat="1" ht="12.75" x14ac:dyDescent="0.2">
      <c r="A12" s="2">
        <v>8</v>
      </c>
      <c r="B12" s="2" t="s">
        <v>124</v>
      </c>
      <c r="D12" s="19">
        <v>1</v>
      </c>
      <c r="E12" s="32" t="s">
        <v>161</v>
      </c>
      <c r="F12" s="21" t="s">
        <v>161</v>
      </c>
      <c r="G12" s="12" t="s">
        <v>161</v>
      </c>
      <c r="H12" s="21" t="s">
        <v>161</v>
      </c>
      <c r="I12" s="12" t="s">
        <v>161</v>
      </c>
      <c r="J12" s="33" t="s">
        <v>161</v>
      </c>
      <c r="K12" s="10" t="s">
        <v>161</v>
      </c>
      <c r="L12" s="22" t="s">
        <v>161</v>
      </c>
      <c r="M12" s="10" t="s">
        <v>161</v>
      </c>
      <c r="N12" s="22" t="s">
        <v>161</v>
      </c>
      <c r="O12" s="10"/>
      <c r="P12" s="28"/>
      <c r="Q12" s="16"/>
      <c r="R12" s="28"/>
      <c r="S12" s="16"/>
      <c r="T12" s="28"/>
      <c r="U12" s="14"/>
      <c r="V12" s="28"/>
      <c r="W12" s="16"/>
      <c r="X12" s="28"/>
      <c r="Y12" s="16"/>
      <c r="Z12" s="28"/>
      <c r="AA12" s="16"/>
      <c r="AB12" s="28"/>
      <c r="AC12" s="25"/>
      <c r="AD12" s="14"/>
      <c r="AE12" s="25"/>
      <c r="AF12" s="14"/>
      <c r="AG12" s="25"/>
      <c r="AH12" s="1"/>
      <c r="AI12" s="25"/>
      <c r="AJ12" s="14"/>
      <c r="AK12" s="25"/>
      <c r="AL12" s="14"/>
      <c r="AM12" s="28"/>
      <c r="AN12" s="14"/>
      <c r="AO12" s="27"/>
      <c r="AP12" s="14"/>
      <c r="AQ12" s="27"/>
      <c r="AR12" s="14"/>
      <c r="AS12" s="27"/>
      <c r="AT12" s="14"/>
      <c r="AU12" s="106"/>
      <c r="AV12" s="16"/>
      <c r="AW12" s="2" t="s">
        <v>57</v>
      </c>
    </row>
    <row r="13" spans="1:49" s="2" customFormat="1" ht="12.75" x14ac:dyDescent="0.2">
      <c r="A13" s="2">
        <v>9</v>
      </c>
      <c r="B13" s="2" t="s">
        <v>130</v>
      </c>
      <c r="D13" s="19">
        <v>16</v>
      </c>
      <c r="E13" s="32">
        <v>0.178732</v>
      </c>
      <c r="F13" s="21">
        <v>9.7792000000000004E-2</v>
      </c>
      <c r="G13" s="12">
        <v>5.3856000000000001E-2</v>
      </c>
      <c r="H13" s="21">
        <v>8.3000000000000001E-3</v>
      </c>
      <c r="I13" s="12">
        <v>1.8783999999999999E-2</v>
      </c>
      <c r="J13" s="33">
        <v>1</v>
      </c>
      <c r="K13" s="11" t="s">
        <v>44</v>
      </c>
      <c r="L13" s="23" t="s">
        <v>43</v>
      </c>
      <c r="M13" s="11" t="s">
        <v>44</v>
      </c>
      <c r="N13" s="23" t="s">
        <v>45</v>
      </c>
      <c r="O13" s="11" t="s">
        <v>45</v>
      </c>
      <c r="P13" s="28">
        <v>1259</v>
      </c>
      <c r="Q13" s="16">
        <v>0</v>
      </c>
      <c r="R13" s="28"/>
      <c r="S13" s="16"/>
      <c r="T13" s="28"/>
      <c r="U13" s="16"/>
      <c r="V13" s="28"/>
      <c r="W13" s="16"/>
      <c r="X13" s="28"/>
      <c r="Y13" s="16"/>
      <c r="Z13" s="28"/>
      <c r="AA13" s="16"/>
      <c r="AB13" s="28"/>
      <c r="AC13" s="30" t="s">
        <v>45</v>
      </c>
      <c r="AD13" s="16"/>
      <c r="AE13" s="30" t="s">
        <v>45</v>
      </c>
      <c r="AF13" s="16"/>
      <c r="AG13" s="30"/>
      <c r="AH13" s="3"/>
      <c r="AI13" s="30" t="s">
        <v>43</v>
      </c>
      <c r="AJ13" s="16"/>
      <c r="AK13" s="30"/>
      <c r="AL13" s="16"/>
      <c r="AM13" s="28" t="s">
        <v>45</v>
      </c>
      <c r="AN13" s="16" t="s">
        <v>45</v>
      </c>
      <c r="AO13" s="28" t="s">
        <v>45</v>
      </c>
      <c r="AP13" s="16" t="s">
        <v>45</v>
      </c>
      <c r="AQ13" s="28" t="s">
        <v>45</v>
      </c>
      <c r="AR13" s="16"/>
      <c r="AS13" s="28"/>
      <c r="AT13" s="16"/>
      <c r="AU13" s="106">
        <v>9.5448000000000005E-2</v>
      </c>
      <c r="AV13" s="16">
        <v>53</v>
      </c>
      <c r="AW13" s="2" t="s">
        <v>83</v>
      </c>
    </row>
    <row r="14" spans="1:49" s="2" customFormat="1" ht="12.75" x14ac:dyDescent="0.2">
      <c r="A14" s="2">
        <v>10</v>
      </c>
      <c r="B14" s="2" t="s">
        <v>99</v>
      </c>
      <c r="D14" s="19">
        <v>215</v>
      </c>
      <c r="E14" s="32">
        <v>3.12</v>
      </c>
      <c r="F14" s="21">
        <v>2.5310000000000001</v>
      </c>
      <c r="G14" s="12">
        <v>0.58069999999999999</v>
      </c>
      <c r="H14" s="21">
        <v>4.7999999999999996E-3</v>
      </c>
      <c r="I14" s="12">
        <v>0</v>
      </c>
      <c r="J14" s="22">
        <v>27</v>
      </c>
      <c r="K14" s="10" t="s">
        <v>43</v>
      </c>
      <c r="L14" s="22" t="s">
        <v>44</v>
      </c>
      <c r="M14" s="10" t="s">
        <v>44</v>
      </c>
      <c r="N14" s="22" t="s">
        <v>45</v>
      </c>
      <c r="O14" s="10" t="s">
        <v>45</v>
      </c>
      <c r="P14" s="28">
        <v>131572.53</v>
      </c>
      <c r="Q14" s="16">
        <v>3.4831563700000001</v>
      </c>
      <c r="R14" s="28">
        <v>100</v>
      </c>
      <c r="S14" s="16" t="s">
        <v>45</v>
      </c>
      <c r="T14" s="28"/>
      <c r="U14" s="16"/>
      <c r="V14" s="28" t="s">
        <v>45</v>
      </c>
      <c r="W14" s="16"/>
      <c r="X14" s="28">
        <v>4000</v>
      </c>
      <c r="Y14" s="16"/>
      <c r="Z14" s="28"/>
      <c r="AA14" s="16" t="s">
        <v>43</v>
      </c>
      <c r="AB14" s="28"/>
      <c r="AC14" s="25"/>
      <c r="AD14" s="14" t="s">
        <v>45</v>
      </c>
      <c r="AE14" s="25"/>
      <c r="AF14" s="14"/>
      <c r="AG14" s="25"/>
      <c r="AH14" s="1"/>
      <c r="AI14" s="25" t="s">
        <v>44</v>
      </c>
      <c r="AJ14" s="14" t="s">
        <v>43</v>
      </c>
      <c r="AK14" s="25" t="s">
        <v>43</v>
      </c>
      <c r="AL14" s="14" t="s">
        <v>64</v>
      </c>
      <c r="AM14" s="28"/>
      <c r="AN14" s="14" t="s">
        <v>45</v>
      </c>
      <c r="AO14" s="27"/>
      <c r="AP14" s="14"/>
      <c r="AQ14" s="27"/>
      <c r="AR14" s="14"/>
      <c r="AS14" s="27" t="s">
        <v>45</v>
      </c>
      <c r="AT14" s="14" t="s">
        <v>45</v>
      </c>
      <c r="AU14" s="106">
        <v>0.55000000000000004</v>
      </c>
      <c r="AV14" s="14">
        <v>13.6</v>
      </c>
      <c r="AW14" s="2" t="s">
        <v>63</v>
      </c>
    </row>
    <row r="15" spans="1:49" s="2" customFormat="1" ht="12.75" x14ac:dyDescent="0.2">
      <c r="A15" s="2">
        <v>11</v>
      </c>
      <c r="B15" s="2" t="s">
        <v>100</v>
      </c>
      <c r="D15" s="19">
        <v>67</v>
      </c>
      <c r="E15" s="32">
        <v>2.5</v>
      </c>
      <c r="F15" s="21" t="s">
        <v>161</v>
      </c>
      <c r="G15" s="12" t="s">
        <v>161</v>
      </c>
      <c r="H15" s="21" t="s">
        <v>161</v>
      </c>
      <c r="I15" s="12" t="s">
        <v>161</v>
      </c>
      <c r="J15" s="22">
        <v>20</v>
      </c>
      <c r="K15" s="10" t="s">
        <v>44</v>
      </c>
      <c r="L15" s="22" t="s">
        <v>43</v>
      </c>
      <c r="M15" s="10" t="s">
        <v>43</v>
      </c>
      <c r="N15" s="22" t="s">
        <v>161</v>
      </c>
      <c r="O15" s="10"/>
      <c r="P15" s="28">
        <v>10364</v>
      </c>
      <c r="Q15" s="16">
        <v>2.5</v>
      </c>
      <c r="R15" s="28"/>
      <c r="S15" s="16" t="s">
        <v>45</v>
      </c>
      <c r="T15" s="28"/>
      <c r="U15" s="16"/>
      <c r="V15" s="28"/>
      <c r="W15" s="16"/>
      <c r="X15" s="28"/>
      <c r="Y15" s="16" t="s">
        <v>150</v>
      </c>
      <c r="Z15" s="28"/>
      <c r="AA15" s="16" t="s">
        <v>44</v>
      </c>
      <c r="AB15" s="104">
        <v>5000</v>
      </c>
      <c r="AC15" s="25" t="s">
        <v>45</v>
      </c>
      <c r="AD15" s="14"/>
      <c r="AE15" s="25"/>
      <c r="AF15" s="14" t="s">
        <v>45</v>
      </c>
      <c r="AG15" s="25"/>
      <c r="AH15" s="1"/>
      <c r="AI15" s="25" t="s">
        <v>44</v>
      </c>
      <c r="AJ15" s="14"/>
      <c r="AK15" s="25"/>
      <c r="AL15" s="14"/>
      <c r="AM15" s="28"/>
      <c r="AN15" s="14"/>
      <c r="AO15" s="27"/>
      <c r="AP15" s="14"/>
      <c r="AQ15" s="27"/>
      <c r="AR15" s="14"/>
      <c r="AS15" s="27"/>
      <c r="AT15" s="14"/>
      <c r="AU15" s="106"/>
      <c r="AV15" s="16"/>
      <c r="AW15" s="2" t="s">
        <v>56</v>
      </c>
    </row>
    <row r="16" spans="1:49" s="2" customFormat="1" ht="12.75" x14ac:dyDescent="0.2">
      <c r="A16" s="2">
        <v>12</v>
      </c>
      <c r="B16" s="2" t="s">
        <v>101</v>
      </c>
      <c r="D16" s="19">
        <v>134</v>
      </c>
      <c r="E16" s="32">
        <v>3.3959109999999999</v>
      </c>
      <c r="F16" s="21">
        <v>2.2294559999999999</v>
      </c>
      <c r="G16" s="12" t="s">
        <v>161</v>
      </c>
      <c r="H16" s="21">
        <v>0.40764499999999998</v>
      </c>
      <c r="I16" s="12">
        <v>0.54108199999999995</v>
      </c>
      <c r="J16" s="22">
        <v>37</v>
      </c>
      <c r="K16" s="10" t="s">
        <v>43</v>
      </c>
      <c r="L16" s="22" t="s">
        <v>43</v>
      </c>
      <c r="M16" s="10" t="s">
        <v>44</v>
      </c>
      <c r="N16" s="22" t="s">
        <v>45</v>
      </c>
      <c r="O16" s="10" t="s">
        <v>45</v>
      </c>
      <c r="P16" s="28"/>
      <c r="Q16" s="16">
        <v>3.9015040000000001</v>
      </c>
      <c r="R16" s="28"/>
      <c r="S16" s="16"/>
      <c r="T16" s="28"/>
      <c r="U16" s="16"/>
      <c r="V16" s="28"/>
      <c r="W16" s="16"/>
      <c r="X16" s="28"/>
      <c r="Y16" s="16"/>
      <c r="Z16" s="28"/>
      <c r="AA16" s="16" t="s">
        <v>44</v>
      </c>
      <c r="AB16" s="105">
        <v>7000</v>
      </c>
      <c r="AC16" s="25"/>
      <c r="AD16" s="14"/>
      <c r="AE16" s="25" t="s">
        <v>45</v>
      </c>
      <c r="AF16" s="14"/>
      <c r="AG16" s="25"/>
      <c r="AH16" s="1"/>
      <c r="AI16" s="25" t="s">
        <v>43</v>
      </c>
      <c r="AJ16" s="14" t="s">
        <v>44</v>
      </c>
      <c r="AK16" s="25" t="s">
        <v>44</v>
      </c>
      <c r="AL16" s="14" t="s">
        <v>43</v>
      </c>
      <c r="AM16" s="28"/>
      <c r="AN16" s="14"/>
      <c r="AO16" s="27"/>
      <c r="AP16" s="14"/>
      <c r="AQ16" s="27"/>
      <c r="AR16" s="14"/>
      <c r="AS16" s="27"/>
      <c r="AT16" s="14"/>
      <c r="AU16" s="106"/>
      <c r="AV16" s="16">
        <v>0</v>
      </c>
      <c r="AW16" s="2" t="s">
        <v>53</v>
      </c>
    </row>
    <row r="17" spans="1:49" s="2" customFormat="1" ht="12.75" x14ac:dyDescent="0.2">
      <c r="A17" s="2">
        <v>13</v>
      </c>
      <c r="B17" s="2" t="s">
        <v>102</v>
      </c>
      <c r="D17" s="19">
        <v>37</v>
      </c>
      <c r="E17" s="32">
        <v>0.8</v>
      </c>
      <c r="F17" s="21" t="s">
        <v>161</v>
      </c>
      <c r="G17" s="12" t="s">
        <v>161</v>
      </c>
      <c r="H17" s="21" t="s">
        <v>161</v>
      </c>
      <c r="I17" s="12" t="s">
        <v>161</v>
      </c>
      <c r="J17" s="22">
        <v>9</v>
      </c>
      <c r="K17" s="10" t="s">
        <v>44</v>
      </c>
      <c r="L17" s="22" t="s">
        <v>43</v>
      </c>
      <c r="M17" s="10" t="s">
        <v>44</v>
      </c>
      <c r="N17" s="22" t="s">
        <v>45</v>
      </c>
      <c r="O17" s="10" t="s">
        <v>45</v>
      </c>
      <c r="P17" s="28">
        <v>640</v>
      </c>
      <c r="Q17" s="16">
        <v>0.03</v>
      </c>
      <c r="R17" s="28"/>
      <c r="S17" s="16" t="s">
        <v>45</v>
      </c>
      <c r="T17" s="28"/>
      <c r="U17" s="14"/>
      <c r="V17" s="28" t="s">
        <v>45</v>
      </c>
      <c r="W17" s="16"/>
      <c r="X17" s="28"/>
      <c r="Y17" s="16"/>
      <c r="Z17" s="28"/>
      <c r="AA17" s="16"/>
      <c r="AB17" s="28"/>
      <c r="AC17" s="25" t="s">
        <v>45</v>
      </c>
      <c r="AD17" s="14"/>
      <c r="AE17" s="25" t="s">
        <v>45</v>
      </c>
      <c r="AF17" s="14"/>
      <c r="AG17" s="25"/>
      <c r="AH17" s="1"/>
      <c r="AI17" s="25" t="s">
        <v>43</v>
      </c>
      <c r="AJ17" s="14" t="s">
        <v>43</v>
      </c>
      <c r="AK17" s="25" t="s">
        <v>44</v>
      </c>
      <c r="AL17" s="14" t="s">
        <v>43</v>
      </c>
      <c r="AM17" s="28"/>
      <c r="AN17" s="14"/>
      <c r="AO17" s="27"/>
      <c r="AP17" s="14"/>
      <c r="AQ17" s="27"/>
      <c r="AR17" s="14"/>
      <c r="AS17" s="27"/>
      <c r="AT17" s="14"/>
      <c r="AU17" s="106"/>
      <c r="AV17" s="16"/>
      <c r="AW17" s="2" t="s">
        <v>66</v>
      </c>
    </row>
    <row r="18" spans="1:49" s="2" customFormat="1" ht="12.75" x14ac:dyDescent="0.2">
      <c r="A18" s="2">
        <v>14</v>
      </c>
      <c r="B18" s="2" t="s">
        <v>103</v>
      </c>
      <c r="D18" s="19">
        <v>413</v>
      </c>
      <c r="E18" s="32">
        <v>11.098644999999999</v>
      </c>
      <c r="F18" s="21">
        <v>6.3346799999999996</v>
      </c>
      <c r="G18" s="12">
        <v>3.7249979999999998</v>
      </c>
      <c r="H18" s="21">
        <v>1.0389679999999999</v>
      </c>
      <c r="I18" s="12" t="s">
        <v>161</v>
      </c>
      <c r="J18" s="33">
        <v>106</v>
      </c>
      <c r="K18" s="10" t="s">
        <v>44</v>
      </c>
      <c r="L18" s="22" t="s">
        <v>161</v>
      </c>
      <c r="M18" s="10" t="s">
        <v>43</v>
      </c>
      <c r="N18" s="22" t="s">
        <v>161</v>
      </c>
      <c r="O18" s="10"/>
      <c r="P18" s="28">
        <v>253646</v>
      </c>
      <c r="Q18" s="16">
        <v>12.737215000000001</v>
      </c>
      <c r="R18" s="28">
        <v>100</v>
      </c>
      <c r="S18" s="16"/>
      <c r="T18" s="28"/>
      <c r="U18" s="16"/>
      <c r="V18" s="28"/>
      <c r="W18" s="16"/>
      <c r="X18" s="28">
        <v>4000</v>
      </c>
      <c r="Y18" s="16"/>
      <c r="Z18" s="28"/>
      <c r="AA18" s="16" t="s">
        <v>44</v>
      </c>
      <c r="AB18" s="28">
        <v>4500</v>
      </c>
      <c r="AC18" s="25"/>
      <c r="AD18" s="14"/>
      <c r="AE18" s="25" t="s">
        <v>45</v>
      </c>
      <c r="AF18" s="14"/>
      <c r="AG18" s="25"/>
      <c r="AH18" s="1"/>
      <c r="AI18" s="25" t="s">
        <v>44</v>
      </c>
      <c r="AJ18" s="14" t="s">
        <v>44</v>
      </c>
      <c r="AK18" s="25" t="s">
        <v>44</v>
      </c>
      <c r="AL18" s="14" t="s">
        <v>44</v>
      </c>
      <c r="AM18" s="28"/>
      <c r="AN18" s="14"/>
      <c r="AO18" s="27"/>
      <c r="AP18" s="14"/>
      <c r="AQ18" s="27"/>
      <c r="AR18" s="14"/>
      <c r="AS18" s="27"/>
      <c r="AT18" s="14" t="s">
        <v>45</v>
      </c>
      <c r="AU18" s="106">
        <v>0.17499999999999999</v>
      </c>
      <c r="AV18" s="16">
        <v>1.6</v>
      </c>
      <c r="AW18" s="2" t="s">
        <v>61</v>
      </c>
    </row>
    <row r="19" spans="1:49" s="2" customFormat="1" ht="12.75" x14ac:dyDescent="0.2">
      <c r="A19" s="2">
        <v>15</v>
      </c>
      <c r="B19" s="2" t="s">
        <v>104</v>
      </c>
      <c r="D19" s="19">
        <v>149</v>
      </c>
      <c r="E19" s="32">
        <v>2.5</v>
      </c>
      <c r="F19" s="21" t="s">
        <v>161</v>
      </c>
      <c r="G19" s="12" t="s">
        <v>161</v>
      </c>
      <c r="H19" s="21" t="s">
        <v>161</v>
      </c>
      <c r="I19" s="12" t="s">
        <v>161</v>
      </c>
      <c r="J19" s="33">
        <v>35</v>
      </c>
      <c r="K19" s="10" t="s">
        <v>43</v>
      </c>
      <c r="L19" s="22" t="s">
        <v>44</v>
      </c>
      <c r="M19" s="10" t="s">
        <v>44</v>
      </c>
      <c r="N19" s="22" t="s">
        <v>45</v>
      </c>
      <c r="O19" s="10" t="s">
        <v>45</v>
      </c>
      <c r="P19" s="28">
        <v>51245</v>
      </c>
      <c r="Q19" s="16">
        <v>2.7</v>
      </c>
      <c r="R19" s="28"/>
      <c r="S19" s="16" t="s">
        <v>45</v>
      </c>
      <c r="T19" s="28"/>
      <c r="U19" s="16"/>
      <c r="V19" s="28"/>
      <c r="W19" s="16" t="s">
        <v>45</v>
      </c>
      <c r="X19" s="28"/>
      <c r="Y19" s="16"/>
      <c r="Z19" s="28"/>
      <c r="AA19" s="16" t="s">
        <v>44</v>
      </c>
      <c r="AB19" s="28">
        <v>500</v>
      </c>
      <c r="AC19" s="25" t="s">
        <v>45</v>
      </c>
      <c r="AD19" s="14"/>
      <c r="AE19" s="25" t="s">
        <v>45</v>
      </c>
      <c r="AF19" s="14"/>
      <c r="AG19" s="25"/>
      <c r="AH19" s="1"/>
      <c r="AI19" s="25" t="s">
        <v>44</v>
      </c>
      <c r="AJ19" s="14"/>
      <c r="AK19" s="25"/>
      <c r="AL19" s="14"/>
      <c r="AM19" s="28" t="s">
        <v>45</v>
      </c>
      <c r="AN19" s="14"/>
      <c r="AO19" s="27" t="s">
        <v>45</v>
      </c>
      <c r="AP19" s="14"/>
      <c r="AQ19" s="27" t="s">
        <v>45</v>
      </c>
      <c r="AR19" s="14"/>
      <c r="AS19" s="27"/>
      <c r="AT19" s="14"/>
      <c r="AU19" s="106"/>
      <c r="AV19" s="16"/>
      <c r="AW19" s="2" t="s">
        <v>68</v>
      </c>
    </row>
    <row r="20" spans="1:49" s="2" customFormat="1" ht="12.75" x14ac:dyDescent="0.2">
      <c r="A20" s="2">
        <v>16</v>
      </c>
      <c r="B20" s="2" t="s">
        <v>105</v>
      </c>
      <c r="D20" s="19">
        <v>48</v>
      </c>
      <c r="E20" s="32">
        <v>1.49</v>
      </c>
      <c r="F20" s="21">
        <v>0.76949800000000002</v>
      </c>
      <c r="G20" s="12">
        <f>0.300054+0.356161</f>
        <v>0.65621499999999999</v>
      </c>
      <c r="H20" s="21">
        <v>6.5099000000000004E-2</v>
      </c>
      <c r="I20" s="12">
        <v>0</v>
      </c>
      <c r="J20" s="33">
        <v>14.71</v>
      </c>
      <c r="K20" s="10" t="s">
        <v>44</v>
      </c>
      <c r="L20" s="22" t="s">
        <v>43</v>
      </c>
      <c r="M20" s="10" t="s">
        <v>43</v>
      </c>
      <c r="N20" s="22" t="s">
        <v>161</v>
      </c>
      <c r="O20" s="10"/>
      <c r="P20" s="28">
        <v>16881.86</v>
      </c>
      <c r="Q20" s="16">
        <v>1.1299999999999999</v>
      </c>
      <c r="R20" s="28">
        <v>66</v>
      </c>
      <c r="S20" s="16" t="s">
        <v>45</v>
      </c>
      <c r="T20" s="28"/>
      <c r="U20" s="16"/>
      <c r="V20" s="28"/>
      <c r="W20" s="16"/>
      <c r="X20" s="28"/>
      <c r="Y20" s="16"/>
      <c r="Z20" s="28" t="s">
        <v>147</v>
      </c>
      <c r="AA20" s="16" t="s">
        <v>44</v>
      </c>
      <c r="AB20" s="28" t="s">
        <v>147</v>
      </c>
      <c r="AC20" s="25"/>
      <c r="AD20" s="14" t="s">
        <v>45</v>
      </c>
      <c r="AE20" s="25" t="s">
        <v>45</v>
      </c>
      <c r="AF20" s="14"/>
      <c r="AG20" s="25"/>
      <c r="AH20" s="1"/>
      <c r="AI20" s="25" t="s">
        <v>43</v>
      </c>
      <c r="AJ20" s="14" t="s">
        <v>43</v>
      </c>
      <c r="AK20" s="25"/>
      <c r="AL20" s="14"/>
      <c r="AM20" s="28"/>
      <c r="AN20" s="14"/>
      <c r="AO20" s="27"/>
      <c r="AP20" s="14"/>
      <c r="AQ20" s="27"/>
      <c r="AR20" s="14"/>
      <c r="AS20" s="27"/>
      <c r="AT20" s="14" t="s">
        <v>45</v>
      </c>
      <c r="AU20" s="106">
        <v>0.5</v>
      </c>
      <c r="AV20" s="16">
        <v>33</v>
      </c>
      <c r="AW20" s="2" t="s">
        <v>69</v>
      </c>
    </row>
    <row r="21" spans="1:49" s="2" customFormat="1" ht="12.75" x14ac:dyDescent="0.2">
      <c r="A21" s="2">
        <v>17</v>
      </c>
      <c r="B21" s="2" t="s">
        <v>106</v>
      </c>
      <c r="D21" s="19">
        <v>288</v>
      </c>
      <c r="E21" s="32">
        <v>3.6890000000000001</v>
      </c>
      <c r="F21" s="21">
        <v>1.8779999999999999</v>
      </c>
      <c r="G21" s="12">
        <v>0.23200000000000001</v>
      </c>
      <c r="H21" s="21">
        <v>1.417</v>
      </c>
      <c r="I21" s="12">
        <v>0.16200000000000001</v>
      </c>
      <c r="J21" s="33">
        <v>20.84</v>
      </c>
      <c r="K21" s="10" t="s">
        <v>44</v>
      </c>
      <c r="L21" s="22" t="s">
        <v>161</v>
      </c>
      <c r="M21" s="10" t="s">
        <v>44</v>
      </c>
      <c r="N21" s="22" t="s">
        <v>45</v>
      </c>
      <c r="O21" s="10" t="s">
        <v>45</v>
      </c>
      <c r="P21" s="28">
        <v>147980</v>
      </c>
      <c r="Q21" s="16">
        <v>8.3146509999999996</v>
      </c>
      <c r="R21" s="28">
        <v>100</v>
      </c>
      <c r="S21" s="16" t="s">
        <v>45</v>
      </c>
      <c r="T21" s="28"/>
      <c r="U21" s="16"/>
      <c r="V21" s="28" t="s">
        <v>45</v>
      </c>
      <c r="W21" s="16"/>
      <c r="X21" s="28">
        <v>4000</v>
      </c>
      <c r="Y21" s="16" t="s">
        <v>149</v>
      </c>
      <c r="Z21" s="28"/>
      <c r="AA21" s="16" t="s">
        <v>43</v>
      </c>
      <c r="AB21" s="28"/>
      <c r="AC21" s="25"/>
      <c r="AD21" s="14"/>
      <c r="AE21" s="25" t="s">
        <v>45</v>
      </c>
      <c r="AF21" s="14"/>
      <c r="AG21" s="25" t="s">
        <v>45</v>
      </c>
      <c r="AH21" s="1"/>
      <c r="AI21" s="25" t="s">
        <v>44</v>
      </c>
      <c r="AJ21" s="14" t="s">
        <v>43</v>
      </c>
      <c r="AK21" s="25"/>
      <c r="AL21" s="14"/>
      <c r="AM21" s="28"/>
      <c r="AN21" s="14"/>
      <c r="AO21" s="27"/>
      <c r="AP21" s="14"/>
      <c r="AQ21" s="27"/>
      <c r="AR21" s="14"/>
      <c r="AS21" s="27"/>
      <c r="AT21" s="14"/>
      <c r="AU21" s="106">
        <v>0</v>
      </c>
      <c r="AV21" s="16">
        <v>0</v>
      </c>
      <c r="AW21" s="2" t="s">
        <v>70</v>
      </c>
    </row>
    <row r="22" spans="1:49" s="2" customFormat="1" ht="12.75" x14ac:dyDescent="0.2">
      <c r="A22" s="2">
        <v>18</v>
      </c>
      <c r="B22" s="2" t="s">
        <v>107</v>
      </c>
      <c r="D22" s="19">
        <v>234</v>
      </c>
      <c r="E22" s="32">
        <v>13.3</v>
      </c>
      <c r="F22" s="21">
        <v>6</v>
      </c>
      <c r="G22" s="12">
        <v>2.44</v>
      </c>
      <c r="H22" s="21">
        <v>1.37</v>
      </c>
      <c r="I22" s="12">
        <v>2.4700000000000002</v>
      </c>
      <c r="J22" s="33">
        <v>168</v>
      </c>
      <c r="K22" s="10" t="s">
        <v>44</v>
      </c>
      <c r="L22" s="22" t="s">
        <v>43</v>
      </c>
      <c r="M22" s="10" t="s">
        <v>44</v>
      </c>
      <c r="N22" s="22" t="s">
        <v>45</v>
      </c>
      <c r="O22" s="10" t="s">
        <v>45</v>
      </c>
      <c r="P22" s="28">
        <v>177873</v>
      </c>
      <c r="Q22" s="16">
        <v>13.3</v>
      </c>
      <c r="R22" s="28">
        <v>100</v>
      </c>
      <c r="S22" s="16" t="s">
        <v>45</v>
      </c>
      <c r="T22" s="28"/>
      <c r="U22" s="16"/>
      <c r="V22" s="28"/>
      <c r="W22" s="16"/>
      <c r="X22" s="28">
        <v>4000</v>
      </c>
      <c r="Y22" s="16"/>
      <c r="Z22" s="28" t="s">
        <v>147</v>
      </c>
      <c r="AA22" s="16" t="s">
        <v>44</v>
      </c>
      <c r="AB22" s="28">
        <v>150</v>
      </c>
      <c r="AC22" s="25"/>
      <c r="AD22" s="14"/>
      <c r="AE22" s="25"/>
      <c r="AF22" s="14"/>
      <c r="AG22" s="25" t="s">
        <v>45</v>
      </c>
      <c r="AH22" s="1"/>
      <c r="AI22" s="25" t="s">
        <v>44</v>
      </c>
      <c r="AJ22" s="14"/>
      <c r="AK22" s="25"/>
      <c r="AL22" s="14" t="s">
        <v>43</v>
      </c>
      <c r="AM22" s="28"/>
      <c r="AN22" s="14"/>
      <c r="AO22" s="27"/>
      <c r="AP22" s="14"/>
      <c r="AQ22" s="27"/>
      <c r="AR22" s="14"/>
      <c r="AS22" s="27"/>
      <c r="AT22" s="14"/>
      <c r="AU22" s="106"/>
      <c r="AV22" s="16">
        <v>0</v>
      </c>
      <c r="AW22" s="2" t="s">
        <v>73</v>
      </c>
    </row>
    <row r="23" spans="1:49" s="2" customFormat="1" ht="12.75" x14ac:dyDescent="0.2">
      <c r="A23" s="2">
        <v>19</v>
      </c>
      <c r="B23" s="2" t="s">
        <v>155</v>
      </c>
      <c r="D23" s="19">
        <v>390</v>
      </c>
      <c r="E23" s="32">
        <v>10.5</v>
      </c>
      <c r="F23" s="21">
        <v>4.5999999999999996</v>
      </c>
      <c r="G23" s="12">
        <v>4</v>
      </c>
      <c r="H23" s="21">
        <v>8.6</v>
      </c>
      <c r="I23" s="12">
        <v>1.9</v>
      </c>
      <c r="J23" s="33">
        <v>64.5</v>
      </c>
      <c r="K23" s="10" t="s">
        <v>43</v>
      </c>
      <c r="L23" s="22" t="s">
        <v>44</v>
      </c>
      <c r="M23" s="10" t="s">
        <v>43</v>
      </c>
      <c r="N23" s="22" t="s">
        <v>161</v>
      </c>
      <c r="O23" s="10"/>
      <c r="P23" s="28">
        <v>143485</v>
      </c>
      <c r="Q23" s="16">
        <v>9.43</v>
      </c>
      <c r="R23" s="28">
        <v>100</v>
      </c>
      <c r="S23" s="16"/>
      <c r="T23" s="28"/>
      <c r="U23" s="16"/>
      <c r="V23" s="28"/>
      <c r="W23" s="16"/>
      <c r="X23" s="28" t="s">
        <v>147</v>
      </c>
      <c r="Y23" s="16"/>
      <c r="Z23" s="28"/>
      <c r="AA23" s="16" t="s">
        <v>44</v>
      </c>
      <c r="AB23" s="105" t="s">
        <v>147</v>
      </c>
      <c r="AC23" s="25"/>
      <c r="AD23" s="14" t="s">
        <v>45</v>
      </c>
      <c r="AE23" s="25"/>
      <c r="AF23" s="14"/>
      <c r="AG23" s="25"/>
      <c r="AH23" s="1"/>
      <c r="AI23" s="25" t="s">
        <v>44</v>
      </c>
      <c r="AJ23" s="14"/>
      <c r="AK23" s="25"/>
      <c r="AL23" s="14" t="s">
        <v>43</v>
      </c>
      <c r="AM23" s="28"/>
      <c r="AN23" s="14"/>
      <c r="AO23" s="27"/>
      <c r="AP23" s="14"/>
      <c r="AQ23" s="27"/>
      <c r="AR23" s="14"/>
      <c r="AS23" s="27"/>
      <c r="AT23" s="14"/>
      <c r="AU23" s="106"/>
      <c r="AV23" s="16"/>
      <c r="AW23" s="2" t="s">
        <v>156</v>
      </c>
    </row>
    <row r="24" spans="1:49" s="2" customFormat="1" ht="12.75" x14ac:dyDescent="0.2">
      <c r="A24" s="2">
        <v>20</v>
      </c>
      <c r="B24" s="2" t="s">
        <v>108</v>
      </c>
      <c r="D24" s="19">
        <v>279</v>
      </c>
      <c r="E24" s="32">
        <v>5.0253569999999996</v>
      </c>
      <c r="F24" s="21">
        <v>2.3686430000000001</v>
      </c>
      <c r="G24" s="12">
        <v>2.1169519999999999</v>
      </c>
      <c r="H24" s="21">
        <v>5.0253569999999996</v>
      </c>
      <c r="I24" s="12" t="s">
        <v>161</v>
      </c>
      <c r="J24" s="33">
        <v>50</v>
      </c>
      <c r="K24" s="10" t="s">
        <v>44</v>
      </c>
      <c r="L24" s="22" t="s">
        <v>43</v>
      </c>
      <c r="M24" s="10" t="s">
        <v>44</v>
      </c>
      <c r="N24" s="22" t="s">
        <v>161</v>
      </c>
      <c r="O24" s="10" t="s">
        <v>45</v>
      </c>
      <c r="P24" s="28">
        <v>119857</v>
      </c>
      <c r="Q24" s="16">
        <v>4.9240866800000003</v>
      </c>
      <c r="R24" s="28">
        <v>100</v>
      </c>
      <c r="S24" s="16" t="s">
        <v>45</v>
      </c>
      <c r="T24" s="28"/>
      <c r="U24" s="16"/>
      <c r="V24" s="28"/>
      <c r="W24" s="16"/>
      <c r="X24" s="28">
        <v>4000</v>
      </c>
      <c r="Y24" s="16"/>
      <c r="Z24" s="28"/>
      <c r="AA24" s="16" t="s">
        <v>44</v>
      </c>
      <c r="AB24" s="105">
        <v>250</v>
      </c>
      <c r="AC24" s="25"/>
      <c r="AD24" s="14"/>
      <c r="AE24" s="25"/>
      <c r="AF24" s="14"/>
      <c r="AG24" s="25" t="s">
        <v>45</v>
      </c>
      <c r="AH24" s="1"/>
      <c r="AI24" s="25" t="s">
        <v>44</v>
      </c>
      <c r="AJ24" s="14" t="s">
        <v>44</v>
      </c>
      <c r="AK24" s="25"/>
      <c r="AL24" s="14"/>
      <c r="AM24" s="28"/>
      <c r="AN24" s="14"/>
      <c r="AO24" s="27"/>
      <c r="AP24" s="14"/>
      <c r="AQ24" s="27"/>
      <c r="AR24" s="14"/>
      <c r="AS24" s="27"/>
      <c r="AT24" s="14"/>
      <c r="AU24" s="106"/>
      <c r="AV24" s="16"/>
      <c r="AW24" s="2" t="s">
        <v>76</v>
      </c>
    </row>
    <row r="25" spans="1:49" s="2" customFormat="1" ht="12.75" x14ac:dyDescent="0.2">
      <c r="A25" s="2">
        <v>21</v>
      </c>
      <c r="B25" s="2" t="s">
        <v>109</v>
      </c>
      <c r="D25" s="19">
        <v>494</v>
      </c>
      <c r="E25" s="32">
        <v>7.5133169999999998</v>
      </c>
      <c r="F25" s="21">
        <v>3.4623789999999999</v>
      </c>
      <c r="G25" s="12">
        <v>1.5694760000000001</v>
      </c>
      <c r="H25" s="21">
        <v>0.46087600000000001</v>
      </c>
      <c r="I25" s="12">
        <v>2.0205860000000002</v>
      </c>
      <c r="J25" s="33">
        <v>78</v>
      </c>
      <c r="K25" s="10" t="s">
        <v>44</v>
      </c>
      <c r="L25" s="22" t="s">
        <v>43</v>
      </c>
      <c r="M25" s="10" t="s">
        <v>44</v>
      </c>
      <c r="N25" s="22" t="s">
        <v>45</v>
      </c>
      <c r="O25" s="10" t="s">
        <v>45</v>
      </c>
      <c r="P25" s="28">
        <v>187302</v>
      </c>
      <c r="Q25" s="16">
        <v>7.4920989999999996</v>
      </c>
      <c r="R25" s="28">
        <v>99</v>
      </c>
      <c r="S25" s="16" t="s">
        <v>45</v>
      </c>
      <c r="T25" s="28"/>
      <c r="U25" s="16"/>
      <c r="V25" s="28" t="s">
        <v>45</v>
      </c>
      <c r="W25" s="16"/>
      <c r="X25" s="28">
        <v>4000</v>
      </c>
      <c r="Y25" s="16" t="s">
        <v>148</v>
      </c>
      <c r="Z25" s="28"/>
      <c r="AA25" s="16" t="s">
        <v>43</v>
      </c>
      <c r="AB25" s="105"/>
      <c r="AC25" s="25"/>
      <c r="AD25" s="14" t="s">
        <v>45</v>
      </c>
      <c r="AE25" s="25" t="s">
        <v>45</v>
      </c>
      <c r="AF25" s="14"/>
      <c r="AG25" s="25"/>
      <c r="AH25" s="1"/>
      <c r="AI25" s="25" t="s">
        <v>43</v>
      </c>
      <c r="AJ25" s="14" t="s">
        <v>43</v>
      </c>
      <c r="AK25" s="25" t="s">
        <v>44</v>
      </c>
      <c r="AL25" s="14" t="s">
        <v>44</v>
      </c>
      <c r="AM25" s="28"/>
      <c r="AN25" s="14"/>
      <c r="AO25" s="27"/>
      <c r="AP25" s="14"/>
      <c r="AQ25" s="27"/>
      <c r="AR25" s="14"/>
      <c r="AS25" s="27"/>
      <c r="AT25" s="14" t="s">
        <v>45</v>
      </c>
      <c r="AU25" s="106">
        <v>3.0800000000000001E-2</v>
      </c>
      <c r="AV25" s="16">
        <v>1</v>
      </c>
      <c r="AW25" s="2" t="s">
        <v>77</v>
      </c>
    </row>
    <row r="26" spans="1:49" s="2" customFormat="1" ht="12.75" x14ac:dyDescent="0.2">
      <c r="A26" s="2">
        <v>22</v>
      </c>
      <c r="B26" s="2" t="s">
        <v>110</v>
      </c>
      <c r="D26" s="19">
        <v>65</v>
      </c>
      <c r="E26" s="32">
        <v>2.5499999999999998</v>
      </c>
      <c r="F26" s="21">
        <v>1.45</v>
      </c>
      <c r="G26" s="12">
        <v>0.45</v>
      </c>
      <c r="H26" s="21">
        <v>0.65</v>
      </c>
      <c r="I26" s="12" t="s">
        <v>161</v>
      </c>
      <c r="J26" s="33">
        <v>25</v>
      </c>
      <c r="K26" s="10" t="s">
        <v>44</v>
      </c>
      <c r="L26" s="22" t="s">
        <v>43</v>
      </c>
      <c r="M26" s="10" t="s">
        <v>43</v>
      </c>
      <c r="N26" s="22" t="s">
        <v>161</v>
      </c>
      <c r="O26" s="10"/>
      <c r="P26" s="28">
        <v>61518</v>
      </c>
      <c r="Q26" s="16">
        <v>2.4</v>
      </c>
      <c r="R26" s="28">
        <v>100</v>
      </c>
      <c r="S26" s="16" t="s">
        <v>45</v>
      </c>
      <c r="T26" s="28"/>
      <c r="U26" s="16"/>
      <c r="V26" s="28"/>
      <c r="W26" s="16"/>
      <c r="X26" s="103"/>
      <c r="Y26" s="102"/>
      <c r="Z26" s="28"/>
      <c r="AA26" s="16" t="s">
        <v>44</v>
      </c>
      <c r="AB26" s="105">
        <v>800</v>
      </c>
      <c r="AC26" s="25"/>
      <c r="AD26" s="14"/>
      <c r="AE26" s="25" t="s">
        <v>45</v>
      </c>
      <c r="AF26" s="14"/>
      <c r="AG26" s="25" t="s">
        <v>45</v>
      </c>
      <c r="AH26" s="1"/>
      <c r="AI26" s="25" t="s">
        <v>44</v>
      </c>
      <c r="AJ26" s="14" t="s">
        <v>43</v>
      </c>
      <c r="AK26" s="25" t="s">
        <v>43</v>
      </c>
      <c r="AL26" s="14"/>
      <c r="AM26" s="28" t="s">
        <v>45</v>
      </c>
      <c r="AN26" s="14"/>
      <c r="AO26" s="27" t="s">
        <v>45</v>
      </c>
      <c r="AP26" s="14"/>
      <c r="AQ26" s="27" t="s">
        <v>45</v>
      </c>
      <c r="AR26" s="14"/>
      <c r="AS26" s="27"/>
      <c r="AT26" s="14"/>
      <c r="AU26" s="106">
        <v>2.5000000000000001E-2</v>
      </c>
      <c r="AV26" s="16">
        <v>1</v>
      </c>
      <c r="AW26" s="2" t="s">
        <v>78</v>
      </c>
    </row>
    <row r="27" spans="1:49" s="2" customFormat="1" ht="12.75" x14ac:dyDescent="0.2">
      <c r="A27" s="2">
        <v>23</v>
      </c>
      <c r="B27" s="2" t="s">
        <v>111</v>
      </c>
      <c r="D27" s="19">
        <v>100</v>
      </c>
      <c r="E27" s="32">
        <v>2.4995240000000001</v>
      </c>
      <c r="F27" s="21">
        <v>1.753139</v>
      </c>
      <c r="G27" s="12">
        <v>0.66173300000000002</v>
      </c>
      <c r="H27" s="21">
        <v>2.4995240000000001</v>
      </c>
      <c r="I27" s="12">
        <v>8.4652000000000005E-2</v>
      </c>
      <c r="J27" s="33">
        <v>31.06</v>
      </c>
      <c r="K27" s="10" t="s">
        <v>44</v>
      </c>
      <c r="L27" s="22" t="s">
        <v>43</v>
      </c>
      <c r="M27" s="10" t="s">
        <v>44</v>
      </c>
      <c r="N27" s="22" t="s">
        <v>45</v>
      </c>
      <c r="O27" s="10" t="s">
        <v>45</v>
      </c>
      <c r="P27" s="28">
        <v>40504</v>
      </c>
      <c r="Q27" s="16">
        <v>2.5889030000000002</v>
      </c>
      <c r="R27" s="28">
        <v>70</v>
      </c>
      <c r="S27" s="16" t="s">
        <v>45</v>
      </c>
      <c r="T27" s="28"/>
      <c r="U27" s="14"/>
      <c r="V27" s="28" t="s">
        <v>45</v>
      </c>
      <c r="W27" s="16"/>
      <c r="X27" s="28">
        <v>4000</v>
      </c>
      <c r="Y27" s="16"/>
      <c r="Z27" s="28" t="s">
        <v>147</v>
      </c>
      <c r="AA27" s="16" t="s">
        <v>43</v>
      </c>
      <c r="AB27" s="28"/>
      <c r="AC27" s="30"/>
      <c r="AD27" s="16"/>
      <c r="AE27" s="30"/>
      <c r="AF27" s="16"/>
      <c r="AG27" s="30" t="s">
        <v>45</v>
      </c>
      <c r="AH27" s="3" t="s">
        <v>45</v>
      </c>
      <c r="AI27" s="30" t="s">
        <v>44</v>
      </c>
      <c r="AJ27" s="16"/>
      <c r="AK27" s="30"/>
      <c r="AL27" s="16"/>
      <c r="AM27" s="28"/>
      <c r="AN27" s="16"/>
      <c r="AO27" s="28"/>
      <c r="AP27" s="16"/>
      <c r="AQ27" s="28"/>
      <c r="AR27" s="16"/>
      <c r="AS27" s="28"/>
      <c r="AT27" s="16"/>
      <c r="AU27" s="106"/>
      <c r="AV27" s="16"/>
      <c r="AW27" s="2" t="s">
        <v>52</v>
      </c>
    </row>
    <row r="28" spans="1:49" s="2" customFormat="1" ht="12.75" x14ac:dyDescent="0.2">
      <c r="A28" s="2">
        <v>24</v>
      </c>
      <c r="B28" s="2" t="s">
        <v>132</v>
      </c>
      <c r="D28" s="19">
        <v>2</v>
      </c>
      <c r="E28" s="32">
        <v>2.5999999999999999E-2</v>
      </c>
      <c r="F28" s="21">
        <v>1.8935609999999999E-2</v>
      </c>
      <c r="G28" s="12">
        <v>7.1722699999999997E-3</v>
      </c>
      <c r="H28" s="21" t="s">
        <v>161</v>
      </c>
      <c r="I28" s="12" t="s">
        <v>161</v>
      </c>
      <c r="J28" s="22">
        <v>8</v>
      </c>
      <c r="K28" s="13" t="s">
        <v>44</v>
      </c>
      <c r="L28" s="22" t="s">
        <v>43</v>
      </c>
      <c r="M28" s="10" t="s">
        <v>44</v>
      </c>
      <c r="N28" s="22" t="s">
        <v>45</v>
      </c>
      <c r="O28" s="10" t="s">
        <v>45</v>
      </c>
      <c r="P28" s="28">
        <v>234.5</v>
      </c>
      <c r="Q28" s="16">
        <v>2.4E-2</v>
      </c>
      <c r="R28" s="28">
        <v>92</v>
      </c>
      <c r="S28" s="16" t="s">
        <v>45</v>
      </c>
      <c r="T28" s="28"/>
      <c r="U28" s="16"/>
      <c r="V28" s="28" t="s">
        <v>45</v>
      </c>
      <c r="W28" s="16"/>
      <c r="X28" s="28" t="s">
        <v>51</v>
      </c>
      <c r="Y28" s="16" t="s">
        <v>51</v>
      </c>
      <c r="Z28" s="28"/>
      <c r="AA28" s="16" t="s">
        <v>44</v>
      </c>
      <c r="AB28" s="105">
        <v>170</v>
      </c>
      <c r="AC28" s="30"/>
      <c r="AD28" s="16"/>
      <c r="AE28" s="30"/>
      <c r="AF28" s="16"/>
      <c r="AG28" s="30" t="s">
        <v>45</v>
      </c>
      <c r="AH28" s="3"/>
      <c r="AI28" s="30" t="s">
        <v>43</v>
      </c>
      <c r="AJ28" s="16"/>
      <c r="AK28" s="30"/>
      <c r="AL28" s="16" t="s">
        <v>43</v>
      </c>
      <c r="AM28" s="28"/>
      <c r="AN28" s="16"/>
      <c r="AO28" s="28"/>
      <c r="AP28" s="16"/>
      <c r="AQ28" s="28"/>
      <c r="AR28" s="16"/>
      <c r="AS28" s="28"/>
      <c r="AT28" s="16"/>
      <c r="AU28" s="106"/>
      <c r="AV28" s="16"/>
      <c r="AW28" s="2" t="s">
        <v>50</v>
      </c>
    </row>
    <row r="29" spans="1:49" s="2" customFormat="1" ht="12.75" x14ac:dyDescent="0.2">
      <c r="A29" s="2">
        <v>25</v>
      </c>
      <c r="B29" s="2" t="s">
        <v>112</v>
      </c>
      <c r="D29" s="19">
        <v>38</v>
      </c>
      <c r="E29" s="32">
        <v>2.887</v>
      </c>
      <c r="F29" s="21">
        <v>1.4773665899999999</v>
      </c>
      <c r="G29" s="12">
        <v>1.02831172</v>
      </c>
      <c r="H29" s="21">
        <v>0.38138392999999998</v>
      </c>
      <c r="I29" s="12" t="s">
        <v>161</v>
      </c>
      <c r="J29" s="22">
        <v>26</v>
      </c>
      <c r="K29" s="10" t="s">
        <v>44</v>
      </c>
      <c r="L29" s="22" t="s">
        <v>43</v>
      </c>
      <c r="M29" s="10" t="s">
        <v>44</v>
      </c>
      <c r="N29" s="22" t="s">
        <v>45</v>
      </c>
      <c r="O29" s="10" t="s">
        <v>45</v>
      </c>
      <c r="P29" s="28">
        <v>12293</v>
      </c>
      <c r="Q29" s="16">
        <v>2.895</v>
      </c>
      <c r="R29" s="28">
        <v>100</v>
      </c>
      <c r="S29" s="16" t="s">
        <v>45</v>
      </c>
      <c r="T29" s="28"/>
      <c r="U29" s="14"/>
      <c r="V29" s="28" t="s">
        <v>45</v>
      </c>
      <c r="W29" s="16"/>
      <c r="X29" s="28">
        <v>6000</v>
      </c>
      <c r="Y29" s="16"/>
      <c r="Z29" s="28"/>
      <c r="AA29" s="16" t="s">
        <v>44</v>
      </c>
      <c r="AB29" s="28" t="s">
        <v>147</v>
      </c>
      <c r="AC29" s="30" t="s">
        <v>45</v>
      </c>
      <c r="AD29" s="16"/>
      <c r="AE29" s="30"/>
      <c r="AF29" s="16" t="s">
        <v>45</v>
      </c>
      <c r="AG29" s="30"/>
      <c r="AH29" s="3"/>
      <c r="AI29" s="30" t="s">
        <v>43</v>
      </c>
      <c r="AJ29" s="16"/>
      <c r="AK29" s="30"/>
      <c r="AL29" s="16"/>
      <c r="AM29" s="28"/>
      <c r="AN29" s="16"/>
      <c r="AO29" s="28"/>
      <c r="AP29" s="16"/>
      <c r="AQ29" s="28"/>
      <c r="AR29" s="16"/>
      <c r="AS29" s="28"/>
      <c r="AT29" s="16"/>
      <c r="AU29" s="106">
        <v>1.5920000000000001</v>
      </c>
      <c r="AV29" s="16">
        <v>0</v>
      </c>
      <c r="AW29" s="2" t="s">
        <v>79</v>
      </c>
    </row>
    <row r="30" spans="1:49" s="2" customFormat="1" ht="12.75" x14ac:dyDescent="0.2">
      <c r="A30" s="2">
        <v>26</v>
      </c>
      <c r="B30" s="2" t="s">
        <v>133</v>
      </c>
      <c r="D30" s="19">
        <v>260</v>
      </c>
      <c r="E30" s="32">
        <v>10.5</v>
      </c>
      <c r="F30" s="21">
        <v>8.6999999999999993</v>
      </c>
      <c r="G30" s="12">
        <v>3.7</v>
      </c>
      <c r="H30" s="21">
        <v>1.8</v>
      </c>
      <c r="I30" s="12" t="s">
        <v>161</v>
      </c>
      <c r="J30" s="22">
        <v>45</v>
      </c>
      <c r="K30" s="10" t="s">
        <v>43</v>
      </c>
      <c r="L30" s="22" t="s">
        <v>43</v>
      </c>
      <c r="M30" s="10" t="s">
        <v>44</v>
      </c>
      <c r="N30" s="22" t="s">
        <v>45</v>
      </c>
      <c r="O30" s="10" t="s">
        <v>45</v>
      </c>
      <c r="P30" s="28">
        <v>30693</v>
      </c>
      <c r="Q30" s="16">
        <v>4</v>
      </c>
      <c r="R30" s="28">
        <v>40</v>
      </c>
      <c r="S30" s="16" t="s">
        <v>45</v>
      </c>
      <c r="T30" s="28"/>
      <c r="U30" s="14"/>
      <c r="V30" s="28"/>
      <c r="W30" s="16"/>
      <c r="X30" s="28"/>
      <c r="Y30" s="16"/>
      <c r="Z30" s="28"/>
      <c r="AA30" s="16" t="s">
        <v>44</v>
      </c>
      <c r="AB30" s="28">
        <v>3000</v>
      </c>
      <c r="AC30" s="30" t="s">
        <v>45</v>
      </c>
      <c r="AD30" s="16"/>
      <c r="AE30" s="30"/>
      <c r="AF30" s="16"/>
      <c r="AG30" s="30"/>
      <c r="AH30" s="3"/>
      <c r="AI30" s="30" t="s">
        <v>43</v>
      </c>
      <c r="AJ30" s="16" t="s">
        <v>43</v>
      </c>
      <c r="AK30" s="30"/>
      <c r="AL30" s="16" t="s">
        <v>44</v>
      </c>
      <c r="AM30" s="28" t="s">
        <v>45</v>
      </c>
      <c r="AN30" s="16"/>
      <c r="AO30" s="28" t="s">
        <v>45</v>
      </c>
      <c r="AP30" s="16"/>
      <c r="AQ30" s="28" t="s">
        <v>45</v>
      </c>
      <c r="AR30" s="16"/>
      <c r="AS30" s="28" t="s">
        <v>45</v>
      </c>
      <c r="AT30" s="16"/>
      <c r="AU30" s="106">
        <v>1.1000000000000001</v>
      </c>
      <c r="AV30" s="16">
        <v>10</v>
      </c>
      <c r="AW30" s="2" t="s">
        <v>134</v>
      </c>
    </row>
    <row r="31" spans="1:49" s="2" customFormat="1" ht="12.75" x14ac:dyDescent="0.2">
      <c r="A31" s="2">
        <v>27</v>
      </c>
      <c r="B31" s="2" t="s">
        <v>113</v>
      </c>
      <c r="D31" s="19">
        <v>158</v>
      </c>
      <c r="E31" s="32">
        <v>4.5</v>
      </c>
      <c r="F31" s="21">
        <v>1.6</v>
      </c>
      <c r="G31" s="12">
        <v>0.7</v>
      </c>
      <c r="H31" s="21">
        <v>4.5</v>
      </c>
      <c r="I31" s="12" t="s">
        <v>161</v>
      </c>
      <c r="J31" s="33">
        <v>52</v>
      </c>
      <c r="K31" s="10" t="s">
        <v>44</v>
      </c>
      <c r="L31" s="22" t="s">
        <v>161</v>
      </c>
      <c r="M31" s="10" t="s">
        <v>43</v>
      </c>
      <c r="N31" s="22" t="s">
        <v>161</v>
      </c>
      <c r="O31" s="10"/>
      <c r="P31" s="104">
        <v>1700000</v>
      </c>
      <c r="Q31" s="16">
        <v>5</v>
      </c>
      <c r="R31" s="28">
        <v>100</v>
      </c>
      <c r="S31" s="16"/>
      <c r="T31" s="28" t="s">
        <v>45</v>
      </c>
      <c r="U31" s="14"/>
      <c r="V31" s="28" t="s">
        <v>45</v>
      </c>
      <c r="W31" s="16"/>
      <c r="X31" s="104">
        <v>6000</v>
      </c>
      <c r="Y31" s="16"/>
      <c r="Z31" s="28"/>
      <c r="AA31" s="16" t="s">
        <v>43</v>
      </c>
      <c r="AB31" s="28"/>
      <c r="AC31" s="30" t="s">
        <v>45</v>
      </c>
      <c r="AD31" s="16"/>
      <c r="AE31" s="30"/>
      <c r="AF31" s="16"/>
      <c r="AG31" s="30"/>
      <c r="AH31" s="3"/>
      <c r="AI31" s="30" t="s">
        <v>44</v>
      </c>
      <c r="AJ31" s="16"/>
      <c r="AK31" s="30"/>
      <c r="AL31" s="16"/>
      <c r="AM31" s="28"/>
      <c r="AN31" s="16"/>
      <c r="AO31" s="28"/>
      <c r="AP31" s="16"/>
      <c r="AQ31" s="28"/>
      <c r="AR31" s="16"/>
      <c r="AS31" s="28"/>
      <c r="AT31" s="16"/>
      <c r="AU31" s="106"/>
      <c r="AV31" s="16"/>
      <c r="AW31" s="2" t="s">
        <v>59</v>
      </c>
    </row>
    <row r="32" spans="1:49" s="2" customFormat="1" ht="12.75" x14ac:dyDescent="0.2">
      <c r="A32" s="2">
        <v>28</v>
      </c>
      <c r="B32" s="2" t="s">
        <v>123</v>
      </c>
      <c r="D32" s="19">
        <v>10</v>
      </c>
      <c r="E32" s="32">
        <v>0.20799999999999999</v>
      </c>
      <c r="F32" s="21">
        <v>0.13386700000000001</v>
      </c>
      <c r="G32" s="12">
        <v>6.7402000000000004E-2</v>
      </c>
      <c r="H32" s="21" t="s">
        <v>161</v>
      </c>
      <c r="I32" s="12">
        <v>6.7790000000000003E-3</v>
      </c>
      <c r="J32" s="33">
        <v>2</v>
      </c>
      <c r="K32" s="10" t="s">
        <v>44</v>
      </c>
      <c r="L32" s="22" t="s">
        <v>161</v>
      </c>
      <c r="M32" s="10" t="s">
        <v>43</v>
      </c>
      <c r="N32" s="22" t="s">
        <v>161</v>
      </c>
      <c r="O32" s="10"/>
      <c r="P32" s="28">
        <v>1822</v>
      </c>
      <c r="Q32" s="16">
        <v>5.7000000000000002E-2</v>
      </c>
      <c r="R32" s="28">
        <v>27.4</v>
      </c>
      <c r="S32" s="16" t="s">
        <v>45</v>
      </c>
      <c r="T32" s="28"/>
      <c r="U32" s="14"/>
      <c r="V32" s="28"/>
      <c r="W32" s="16"/>
      <c r="X32" s="28">
        <v>4000</v>
      </c>
      <c r="Y32" s="16"/>
      <c r="Z32" s="28"/>
      <c r="AA32" s="16" t="s">
        <v>43</v>
      </c>
      <c r="AB32" s="28"/>
      <c r="AC32" s="25" t="s">
        <v>45</v>
      </c>
      <c r="AD32" s="14"/>
      <c r="AE32" s="25"/>
      <c r="AF32" s="14"/>
      <c r="AG32" s="25"/>
      <c r="AH32" s="1"/>
      <c r="AI32" s="25" t="s">
        <v>43</v>
      </c>
      <c r="AJ32" s="14"/>
      <c r="AK32" s="25"/>
      <c r="AL32" s="14"/>
      <c r="AM32" s="28"/>
      <c r="AN32" s="14"/>
      <c r="AO32" s="27" t="s">
        <v>45</v>
      </c>
      <c r="AP32" s="14" t="s">
        <v>45</v>
      </c>
      <c r="AQ32" s="27"/>
      <c r="AR32" s="14"/>
      <c r="AS32" s="27"/>
      <c r="AT32" s="14"/>
      <c r="AU32" s="106">
        <v>7.0000000000000007E-2</v>
      </c>
      <c r="AV32" s="16">
        <v>33</v>
      </c>
      <c r="AW32" s="2" t="s">
        <v>67</v>
      </c>
    </row>
    <row r="33" spans="1:49" s="2" customFormat="1" ht="12.75" x14ac:dyDescent="0.2">
      <c r="A33" s="2">
        <v>29</v>
      </c>
      <c r="B33" s="2" t="s">
        <v>114</v>
      </c>
      <c r="D33" s="19">
        <v>337</v>
      </c>
      <c r="E33" s="32">
        <v>6.2355323399999998</v>
      </c>
      <c r="F33" s="21">
        <v>4.0473100999999998</v>
      </c>
      <c r="G33" s="12">
        <v>1.7142323100000001</v>
      </c>
      <c r="H33" s="21">
        <v>0.47398993</v>
      </c>
      <c r="I33" s="12" t="s">
        <v>161</v>
      </c>
      <c r="J33" s="22">
        <v>124</v>
      </c>
      <c r="K33" s="10" t="s">
        <v>44</v>
      </c>
      <c r="L33" s="22" t="s">
        <v>161</v>
      </c>
      <c r="M33" s="10" t="s">
        <v>44</v>
      </c>
      <c r="N33" s="22" t="s">
        <v>45</v>
      </c>
      <c r="O33" s="10" t="s">
        <v>45</v>
      </c>
      <c r="P33" s="28">
        <v>176845</v>
      </c>
      <c r="Q33" s="16">
        <f>36.33*176845/1000000</f>
        <v>6.42477885</v>
      </c>
      <c r="R33" s="28"/>
      <c r="S33" s="16" t="s">
        <v>45</v>
      </c>
      <c r="T33" s="28"/>
      <c r="U33" s="14"/>
      <c r="V33" s="28" t="s">
        <v>45</v>
      </c>
      <c r="W33" s="16"/>
      <c r="X33" s="28">
        <v>4000</v>
      </c>
      <c r="Y33" s="16"/>
      <c r="Z33" s="28"/>
      <c r="AA33" s="16" t="s">
        <v>43</v>
      </c>
      <c r="AB33" s="28" t="s">
        <v>147</v>
      </c>
      <c r="AC33" s="30" t="s">
        <v>45</v>
      </c>
      <c r="AD33" s="16" t="s">
        <v>45</v>
      </c>
      <c r="AE33" s="30" t="s">
        <v>45</v>
      </c>
      <c r="AF33" s="16"/>
      <c r="AG33" s="30"/>
      <c r="AH33" s="3"/>
      <c r="AI33" s="30"/>
      <c r="AJ33" s="16"/>
      <c r="AK33" s="30" t="s">
        <v>43</v>
      </c>
      <c r="AL33" s="16" t="s">
        <v>43</v>
      </c>
      <c r="AM33" s="28" t="s">
        <v>45</v>
      </c>
      <c r="AN33" s="16"/>
      <c r="AO33" s="28" t="s">
        <v>45</v>
      </c>
      <c r="AP33" s="16"/>
      <c r="AQ33" s="28" t="s">
        <v>45</v>
      </c>
      <c r="AR33" s="16"/>
      <c r="AS33" s="28"/>
      <c r="AT33" s="16"/>
      <c r="AU33" s="106">
        <v>0.65639999999999998</v>
      </c>
      <c r="AV33" s="16"/>
      <c r="AW33" s="2" t="s">
        <v>55</v>
      </c>
    </row>
    <row r="34" spans="1:49" s="2" customFormat="1" ht="12.75" x14ac:dyDescent="0.2">
      <c r="A34" s="2">
        <v>30</v>
      </c>
      <c r="B34" s="2" t="s">
        <v>115</v>
      </c>
      <c r="C34" s="4"/>
      <c r="D34" s="19">
        <v>114</v>
      </c>
      <c r="E34" s="32">
        <v>5</v>
      </c>
      <c r="F34" s="21">
        <v>2.5</v>
      </c>
      <c r="G34" s="12">
        <v>1.9</v>
      </c>
      <c r="H34" s="21" t="s">
        <v>161</v>
      </c>
      <c r="I34" s="12">
        <v>0.6</v>
      </c>
      <c r="J34" s="33">
        <v>35</v>
      </c>
      <c r="K34" s="10" t="s">
        <v>44</v>
      </c>
      <c r="L34" s="22" t="s">
        <v>43</v>
      </c>
      <c r="M34" s="10" t="s">
        <v>44</v>
      </c>
      <c r="N34" s="22" t="s">
        <v>45</v>
      </c>
      <c r="O34" s="10" t="s">
        <v>45</v>
      </c>
      <c r="P34" s="28">
        <v>50000</v>
      </c>
      <c r="Q34" s="16">
        <v>3</v>
      </c>
      <c r="R34" s="28">
        <v>75</v>
      </c>
      <c r="S34" s="16" t="s">
        <v>45</v>
      </c>
      <c r="T34" s="28" t="s">
        <v>45</v>
      </c>
      <c r="U34" s="14"/>
      <c r="V34" s="28"/>
      <c r="W34" s="16" t="s">
        <v>45</v>
      </c>
      <c r="X34" s="28">
        <v>7000</v>
      </c>
      <c r="Y34" s="16"/>
      <c r="Z34" s="28"/>
      <c r="AA34" s="16" t="s">
        <v>43</v>
      </c>
      <c r="AB34" s="28"/>
      <c r="AC34" s="30" t="s">
        <v>45</v>
      </c>
      <c r="AD34" s="16" t="s">
        <v>45</v>
      </c>
      <c r="AE34" s="30"/>
      <c r="AF34" s="16"/>
      <c r="AG34" s="30"/>
      <c r="AH34" s="3"/>
      <c r="AI34" s="30" t="s">
        <v>44</v>
      </c>
      <c r="AJ34" s="16" t="s">
        <v>43</v>
      </c>
      <c r="AK34" s="30" t="s">
        <v>43</v>
      </c>
      <c r="AL34" s="16"/>
      <c r="AM34" s="28"/>
      <c r="AN34" s="16"/>
      <c r="AO34" s="28" t="s">
        <v>45</v>
      </c>
      <c r="AP34" s="16" t="s">
        <v>45</v>
      </c>
      <c r="AQ34" s="28"/>
      <c r="AR34" s="16"/>
      <c r="AS34" s="28"/>
      <c r="AT34" s="16"/>
      <c r="AU34" s="106">
        <v>1</v>
      </c>
      <c r="AV34" s="16">
        <v>25</v>
      </c>
      <c r="AW34" s="2" t="s">
        <v>80</v>
      </c>
    </row>
    <row r="35" spans="1:49" s="2" customFormat="1" ht="12.75" x14ac:dyDescent="0.2">
      <c r="A35" s="2">
        <v>31</v>
      </c>
      <c r="B35" s="2" t="s">
        <v>153</v>
      </c>
      <c r="D35" s="19">
        <v>19</v>
      </c>
      <c r="E35" s="32">
        <v>0.51148000000000005</v>
      </c>
      <c r="F35" s="21">
        <v>0.40749999999999997</v>
      </c>
      <c r="G35" s="12" t="s">
        <v>161</v>
      </c>
      <c r="H35" s="21">
        <v>8.8980000000000004E-2</v>
      </c>
      <c r="I35" s="12" t="s">
        <v>161</v>
      </c>
      <c r="J35" s="33">
        <v>3.74</v>
      </c>
      <c r="K35" s="10" t="s">
        <v>44</v>
      </c>
      <c r="L35" s="22" t="s">
        <v>161</v>
      </c>
      <c r="M35" s="10" t="s">
        <v>44</v>
      </c>
      <c r="N35" s="22" t="s">
        <v>161</v>
      </c>
      <c r="O35" s="10" t="s">
        <v>45</v>
      </c>
      <c r="P35" s="28">
        <v>6571</v>
      </c>
      <c r="Q35" s="16">
        <v>0.38689800000000002</v>
      </c>
      <c r="R35" s="28">
        <v>75</v>
      </c>
      <c r="S35" s="16" t="s">
        <v>45</v>
      </c>
      <c r="T35" s="28" t="s">
        <v>45</v>
      </c>
      <c r="U35" s="14"/>
      <c r="V35" s="28"/>
      <c r="W35" s="16" t="s">
        <v>45</v>
      </c>
      <c r="X35" s="28" t="s">
        <v>51</v>
      </c>
      <c r="Y35" s="16">
        <v>4500</v>
      </c>
      <c r="Z35" s="28" t="s">
        <v>147</v>
      </c>
      <c r="AA35" s="16" t="s">
        <v>43</v>
      </c>
      <c r="AB35" s="28"/>
      <c r="AC35" s="30" t="s">
        <v>45</v>
      </c>
      <c r="AD35" s="16" t="s">
        <v>45</v>
      </c>
      <c r="AE35" s="30" t="s">
        <v>45</v>
      </c>
      <c r="AF35" s="16"/>
      <c r="AG35" s="30"/>
      <c r="AH35" s="3"/>
      <c r="AI35" s="30" t="s">
        <v>44</v>
      </c>
      <c r="AJ35" s="16" t="s">
        <v>44</v>
      </c>
      <c r="AK35" s="30"/>
      <c r="AL35" s="16"/>
      <c r="AM35" s="28"/>
      <c r="AN35" s="16"/>
      <c r="AO35" s="28" t="s">
        <v>45</v>
      </c>
      <c r="AP35" s="16" t="s">
        <v>45</v>
      </c>
      <c r="AQ35" s="28"/>
      <c r="AR35" s="16"/>
      <c r="AS35" s="28"/>
      <c r="AT35" s="16" t="s">
        <v>45</v>
      </c>
      <c r="AU35" s="106">
        <v>0.16800000000000001</v>
      </c>
      <c r="AV35" s="16">
        <v>25</v>
      </c>
      <c r="AW35" s="2" t="s">
        <v>154</v>
      </c>
    </row>
    <row r="36" spans="1:49" s="2" customFormat="1" ht="12.75" x14ac:dyDescent="0.2">
      <c r="A36" s="2">
        <v>32</v>
      </c>
      <c r="B36" s="2" t="s">
        <v>116</v>
      </c>
      <c r="D36" s="19">
        <v>524</v>
      </c>
      <c r="E36" s="32">
        <v>15.331</v>
      </c>
      <c r="F36" s="21">
        <v>13.434227</v>
      </c>
      <c r="G36" s="12" t="s">
        <v>161</v>
      </c>
      <c r="H36" s="21">
        <v>1.7965880000000001</v>
      </c>
      <c r="I36" s="12">
        <v>0.52423299999999995</v>
      </c>
      <c r="J36" s="33">
        <v>211</v>
      </c>
      <c r="K36" s="10" t="s">
        <v>43</v>
      </c>
      <c r="L36" s="22" t="s">
        <v>43</v>
      </c>
      <c r="M36" s="10" t="s">
        <v>44</v>
      </c>
      <c r="N36" s="22" t="s">
        <v>161</v>
      </c>
      <c r="O36" s="10" t="s">
        <v>45</v>
      </c>
      <c r="P36" s="28">
        <v>235464</v>
      </c>
      <c r="Q36" s="16">
        <v>13.4</v>
      </c>
      <c r="R36" s="28">
        <v>87</v>
      </c>
      <c r="S36" s="16" t="s">
        <v>45</v>
      </c>
      <c r="T36" s="28"/>
      <c r="U36" s="14"/>
      <c r="V36" s="28" t="s">
        <v>45</v>
      </c>
      <c r="W36" s="16"/>
      <c r="X36" s="28">
        <v>4000</v>
      </c>
      <c r="Y36" s="16"/>
      <c r="Z36" s="28"/>
      <c r="AA36" s="16" t="s">
        <v>43</v>
      </c>
      <c r="AB36" s="28"/>
      <c r="AC36" s="30" t="s">
        <v>45</v>
      </c>
      <c r="AD36" s="16"/>
      <c r="AE36" s="30"/>
      <c r="AF36" s="16"/>
      <c r="AG36" s="30"/>
      <c r="AH36" s="3"/>
      <c r="AI36" s="30" t="s">
        <v>43</v>
      </c>
      <c r="AJ36" s="16"/>
      <c r="AK36" s="30"/>
      <c r="AL36" s="16"/>
      <c r="AM36" s="28" t="s">
        <v>45</v>
      </c>
      <c r="AN36" s="16"/>
      <c r="AO36" s="28" t="s">
        <v>45</v>
      </c>
      <c r="AP36" s="16"/>
      <c r="AQ36" s="28" t="s">
        <v>45</v>
      </c>
      <c r="AR36" s="16"/>
      <c r="AS36" s="28"/>
      <c r="AT36" s="16" t="s">
        <v>45</v>
      </c>
      <c r="AU36" s="106">
        <v>0.3</v>
      </c>
      <c r="AV36" s="16">
        <v>2</v>
      </c>
      <c r="AW36" s="2" t="s">
        <v>62</v>
      </c>
    </row>
    <row r="37" spans="1:49" s="2" customFormat="1" ht="12.75" x14ac:dyDescent="0.2">
      <c r="A37" s="2">
        <v>33</v>
      </c>
      <c r="B37" s="2" t="s">
        <v>117</v>
      </c>
      <c r="D37" s="19">
        <v>37</v>
      </c>
      <c r="E37" s="32">
        <v>0.96409800000000001</v>
      </c>
      <c r="F37" s="21">
        <v>0.60080699999999998</v>
      </c>
      <c r="G37" s="12">
        <v>0.35979100000000003</v>
      </c>
      <c r="H37" s="21">
        <v>3.5000000000000001E-3</v>
      </c>
      <c r="I37" s="12" t="s">
        <v>161</v>
      </c>
      <c r="J37" s="33">
        <v>8.1999999999999993</v>
      </c>
      <c r="K37" s="11" t="s">
        <v>43</v>
      </c>
      <c r="L37" s="23" t="s">
        <v>43</v>
      </c>
      <c r="M37" s="11" t="s">
        <v>44</v>
      </c>
      <c r="N37" s="23" t="s">
        <v>45</v>
      </c>
      <c r="O37" s="11" t="s">
        <v>45</v>
      </c>
      <c r="P37" s="28">
        <v>2880</v>
      </c>
      <c r="Q37" s="16">
        <v>0.96409800000000001</v>
      </c>
      <c r="R37" s="28">
        <v>100</v>
      </c>
      <c r="S37" s="16" t="s">
        <v>45</v>
      </c>
      <c r="T37" s="28"/>
      <c r="U37" s="16"/>
      <c r="V37" s="28" t="s">
        <v>45</v>
      </c>
      <c r="W37" s="16"/>
      <c r="X37" s="28">
        <v>4000</v>
      </c>
      <c r="Y37" s="16"/>
      <c r="Z37" s="28"/>
      <c r="AA37" s="16" t="s">
        <v>44</v>
      </c>
      <c r="AB37" s="28" t="s">
        <v>82</v>
      </c>
      <c r="AC37" s="30"/>
      <c r="AD37" s="16"/>
      <c r="AE37" s="30"/>
      <c r="AF37" s="16"/>
      <c r="AG37" s="30" t="s">
        <v>45</v>
      </c>
      <c r="AH37" s="3"/>
      <c r="AI37" s="30" t="s">
        <v>44</v>
      </c>
      <c r="AJ37" s="16"/>
      <c r="AK37" s="30"/>
      <c r="AL37" s="16" t="s">
        <v>43</v>
      </c>
      <c r="AM37" s="28"/>
      <c r="AN37" s="16"/>
      <c r="AO37" s="28"/>
      <c r="AP37" s="16"/>
      <c r="AQ37" s="28"/>
      <c r="AR37" s="16"/>
      <c r="AS37" s="28"/>
      <c r="AT37" s="16"/>
      <c r="AU37" s="106"/>
      <c r="AV37" s="16"/>
      <c r="AW37" s="2" t="s">
        <v>81</v>
      </c>
    </row>
    <row r="38" spans="1:49" s="4" customFormat="1" ht="12.75" x14ac:dyDescent="0.2">
      <c r="A38" s="2">
        <v>34</v>
      </c>
      <c r="B38" s="2" t="s">
        <v>131</v>
      </c>
      <c r="C38" s="2"/>
      <c r="D38" s="19">
        <v>28</v>
      </c>
      <c r="E38" s="32">
        <v>0.94599999999999995</v>
      </c>
      <c r="F38" s="21">
        <v>0.57832700000000004</v>
      </c>
      <c r="G38" s="12">
        <v>0.34768100000000002</v>
      </c>
      <c r="H38" s="21">
        <v>0.94599999999999995</v>
      </c>
      <c r="I38" s="12">
        <v>1.9991999999999999E-2</v>
      </c>
      <c r="J38" s="22">
        <v>10</v>
      </c>
      <c r="K38" s="10" t="s">
        <v>44</v>
      </c>
      <c r="L38" s="22" t="s">
        <v>43</v>
      </c>
      <c r="M38" s="10" t="s">
        <v>44</v>
      </c>
      <c r="N38" s="22" t="s">
        <v>45</v>
      </c>
      <c r="O38" s="10" t="s">
        <v>45</v>
      </c>
      <c r="P38" s="28">
        <v>16648</v>
      </c>
      <c r="Q38" s="16">
        <v>0.75600000000000001</v>
      </c>
      <c r="R38" s="28">
        <v>80</v>
      </c>
      <c r="S38" s="16" t="s">
        <v>45</v>
      </c>
      <c r="T38" s="28"/>
      <c r="U38" s="16"/>
      <c r="V38" s="28" t="s">
        <v>45</v>
      </c>
      <c r="W38" s="16"/>
      <c r="X38" s="28">
        <v>4000</v>
      </c>
      <c r="Y38" s="16"/>
      <c r="Z38" s="28"/>
      <c r="AA38" s="16" t="s">
        <v>44</v>
      </c>
      <c r="AB38" s="105">
        <v>1000</v>
      </c>
      <c r="AC38" s="30"/>
      <c r="AD38" s="16" t="s">
        <v>45</v>
      </c>
      <c r="AE38" s="30"/>
      <c r="AF38" s="16"/>
      <c r="AG38" s="30"/>
      <c r="AH38" s="3"/>
      <c r="AI38" s="30" t="s">
        <v>43</v>
      </c>
      <c r="AJ38" s="16"/>
      <c r="AK38" s="30"/>
      <c r="AL38" s="16" t="s">
        <v>43</v>
      </c>
      <c r="AM38" s="28"/>
      <c r="AN38" s="16"/>
      <c r="AO38" s="28"/>
      <c r="AP38" s="16" t="s">
        <v>45</v>
      </c>
      <c r="AQ38" s="28"/>
      <c r="AR38" s="16"/>
      <c r="AS38" s="28" t="s">
        <v>45</v>
      </c>
      <c r="AT38" s="16"/>
      <c r="AU38" s="106">
        <v>0.13700000000000001</v>
      </c>
      <c r="AV38" s="16">
        <v>20</v>
      </c>
      <c r="AW38" s="2" t="s">
        <v>84</v>
      </c>
    </row>
    <row r="39" spans="1:49" s="2" customFormat="1" ht="12.75" x14ac:dyDescent="0.2">
      <c r="A39" s="2">
        <v>35</v>
      </c>
      <c r="B39" s="2" t="s">
        <v>118</v>
      </c>
      <c r="D39" s="19">
        <v>93</v>
      </c>
      <c r="E39" s="32">
        <v>3.75</v>
      </c>
      <c r="F39" s="21">
        <v>3.0089999999999999</v>
      </c>
      <c r="G39" s="12">
        <v>0.33730900000000003</v>
      </c>
      <c r="H39" s="21">
        <v>0.40410000000000001</v>
      </c>
      <c r="I39" s="12" t="s">
        <v>161</v>
      </c>
      <c r="J39" s="33">
        <v>29</v>
      </c>
      <c r="K39" s="12" t="s">
        <v>44</v>
      </c>
      <c r="L39" s="21" t="s">
        <v>44</v>
      </c>
      <c r="M39" s="12" t="s">
        <v>44</v>
      </c>
      <c r="N39" s="21" t="s">
        <v>161</v>
      </c>
      <c r="O39" s="12" t="s">
        <v>45</v>
      </c>
      <c r="P39" s="28">
        <v>63500</v>
      </c>
      <c r="Q39" s="16">
        <v>3.75</v>
      </c>
      <c r="R39" s="28">
        <v>100</v>
      </c>
      <c r="S39" s="16" t="s">
        <v>45</v>
      </c>
      <c r="T39" s="28"/>
      <c r="U39" s="16"/>
      <c r="V39" s="28" t="s">
        <v>45</v>
      </c>
      <c r="W39" s="16"/>
      <c r="X39" s="28">
        <v>4000</v>
      </c>
      <c r="Y39" s="16"/>
      <c r="Z39" s="28"/>
      <c r="AA39" s="16" t="s">
        <v>43</v>
      </c>
      <c r="AB39" s="105"/>
      <c r="AC39" s="30"/>
      <c r="AD39" s="16" t="s">
        <v>45</v>
      </c>
      <c r="AE39" s="30"/>
      <c r="AF39" s="16"/>
      <c r="AG39" s="30" t="s">
        <v>45</v>
      </c>
      <c r="AH39" s="3" t="s">
        <v>45</v>
      </c>
      <c r="AI39" s="30" t="s">
        <v>44</v>
      </c>
      <c r="AJ39" s="16"/>
      <c r="AK39" s="30"/>
      <c r="AL39" s="16"/>
      <c r="AM39" s="28"/>
      <c r="AN39" s="16"/>
      <c r="AO39" s="28"/>
      <c r="AP39" s="16"/>
      <c r="AQ39" s="28"/>
      <c r="AR39" s="16"/>
      <c r="AS39" s="28"/>
      <c r="AT39" s="16" t="s">
        <v>45</v>
      </c>
      <c r="AU39" s="106">
        <v>0</v>
      </c>
      <c r="AV39" s="16">
        <v>0</v>
      </c>
      <c r="AW39" s="2" t="s">
        <v>86</v>
      </c>
    </row>
    <row r="40" spans="1:49" s="2" customFormat="1" ht="12.75" x14ac:dyDescent="0.2">
      <c r="A40" s="2">
        <v>36</v>
      </c>
      <c r="B40" s="2" t="s">
        <v>119</v>
      </c>
      <c r="D40" s="19">
        <v>15</v>
      </c>
      <c r="E40" s="32">
        <v>0.1</v>
      </c>
      <c r="F40" s="21" t="s">
        <v>161</v>
      </c>
      <c r="G40" s="12" t="s">
        <v>161</v>
      </c>
      <c r="H40" s="21" t="s">
        <v>161</v>
      </c>
      <c r="I40" s="12" t="s">
        <v>161</v>
      </c>
      <c r="J40" s="33">
        <v>1</v>
      </c>
      <c r="K40" s="12" t="s">
        <v>161</v>
      </c>
      <c r="L40" s="21" t="s">
        <v>161</v>
      </c>
      <c r="M40" s="12" t="s">
        <v>44</v>
      </c>
      <c r="N40" s="21" t="s">
        <v>161</v>
      </c>
      <c r="O40" s="12" t="s">
        <v>45</v>
      </c>
      <c r="P40" s="28"/>
      <c r="Q40" s="16">
        <v>0.1</v>
      </c>
      <c r="R40" s="28"/>
      <c r="S40" s="16" t="s">
        <v>45</v>
      </c>
      <c r="T40" s="28"/>
      <c r="U40" s="16"/>
      <c r="V40" s="28" t="s">
        <v>45</v>
      </c>
      <c r="W40" s="16"/>
      <c r="X40" s="28"/>
      <c r="Y40" s="16"/>
      <c r="Z40" s="28"/>
      <c r="AA40" s="16" t="s">
        <v>44</v>
      </c>
      <c r="AB40" s="105">
        <v>1500</v>
      </c>
      <c r="AC40" s="30"/>
      <c r="AD40" s="16" t="s">
        <v>45</v>
      </c>
      <c r="AE40" s="30"/>
      <c r="AF40" s="16"/>
      <c r="AG40" s="30"/>
      <c r="AH40" s="3"/>
      <c r="AI40" s="30" t="s">
        <v>43</v>
      </c>
      <c r="AJ40" s="16"/>
      <c r="AK40" s="30"/>
      <c r="AL40" s="16"/>
      <c r="AM40" s="28" t="s">
        <v>45</v>
      </c>
      <c r="AN40" s="16"/>
      <c r="AO40" s="28" t="s">
        <v>45</v>
      </c>
      <c r="AP40" s="16"/>
      <c r="AQ40" s="28"/>
      <c r="AR40" s="16"/>
      <c r="AS40" s="28" t="s">
        <v>45</v>
      </c>
      <c r="AT40" s="16"/>
      <c r="AU40" s="106"/>
      <c r="AV40" s="16"/>
      <c r="AW40" s="2" t="s">
        <v>87</v>
      </c>
    </row>
    <row r="41" spans="1:49" s="2" customFormat="1" ht="12.75" x14ac:dyDescent="0.2">
      <c r="A41" s="2">
        <v>37</v>
      </c>
      <c r="B41" s="2" t="s">
        <v>145</v>
      </c>
      <c r="D41" s="19">
        <v>27</v>
      </c>
      <c r="E41" s="32">
        <v>1.442547</v>
      </c>
      <c r="F41" s="21" t="s">
        <v>161</v>
      </c>
      <c r="G41" s="12" t="s">
        <v>161</v>
      </c>
      <c r="H41" s="21" t="s">
        <v>161</v>
      </c>
      <c r="I41" s="12" t="s">
        <v>161</v>
      </c>
      <c r="J41" s="33">
        <v>11</v>
      </c>
      <c r="K41" s="12" t="s">
        <v>43</v>
      </c>
      <c r="L41" s="21" t="s">
        <v>44</v>
      </c>
      <c r="M41" s="12" t="s">
        <v>44</v>
      </c>
      <c r="N41" s="21" t="s">
        <v>161</v>
      </c>
      <c r="O41" s="12" t="s">
        <v>45</v>
      </c>
      <c r="P41" s="28">
        <v>23128</v>
      </c>
      <c r="Q41" s="16">
        <v>0.43451499999999998</v>
      </c>
      <c r="R41" s="28">
        <v>33</v>
      </c>
      <c r="S41" s="16" t="s">
        <v>45</v>
      </c>
      <c r="T41" s="28"/>
      <c r="U41" s="16"/>
      <c r="V41" s="28"/>
      <c r="W41" s="16"/>
      <c r="X41" s="28">
        <v>7500</v>
      </c>
      <c r="Y41" s="16"/>
      <c r="Z41" s="28"/>
      <c r="AA41" s="16" t="s">
        <v>43</v>
      </c>
      <c r="AB41" s="105"/>
      <c r="AC41" s="30"/>
      <c r="AD41" s="16"/>
      <c r="AE41" s="30"/>
      <c r="AF41" s="16"/>
      <c r="AG41" s="30"/>
      <c r="AH41" s="3" t="s">
        <v>45</v>
      </c>
      <c r="AI41" s="30" t="s">
        <v>43</v>
      </c>
      <c r="AJ41" s="16"/>
      <c r="AK41" s="30"/>
      <c r="AL41" s="16"/>
      <c r="AM41" s="28"/>
      <c r="AN41" s="16"/>
      <c r="AO41" s="28"/>
      <c r="AP41" s="16" t="s">
        <v>45</v>
      </c>
      <c r="AQ41" s="28"/>
      <c r="AR41" s="16"/>
      <c r="AS41" s="28"/>
      <c r="AT41" s="16"/>
      <c r="AU41" s="106">
        <v>0.86020836000000001</v>
      </c>
      <c r="AV41" s="16">
        <v>66</v>
      </c>
      <c r="AW41" s="2" t="s">
        <v>146</v>
      </c>
    </row>
    <row r="42" spans="1:49" s="2" customFormat="1" ht="12.75" x14ac:dyDescent="0.2">
      <c r="A42" s="2">
        <v>38</v>
      </c>
      <c r="B42" s="2" t="s">
        <v>127</v>
      </c>
      <c r="D42" s="19">
        <v>13</v>
      </c>
      <c r="E42" s="32">
        <v>0.35652600000000001</v>
      </c>
      <c r="F42" s="21">
        <v>0.21201100000000001</v>
      </c>
      <c r="G42" s="12">
        <v>9.5251000000000002E-2</v>
      </c>
      <c r="H42" s="21">
        <v>4.9264000000000002E-2</v>
      </c>
      <c r="I42" s="12" t="s">
        <v>161</v>
      </c>
      <c r="J42" s="33">
        <v>2.73</v>
      </c>
      <c r="K42" s="10" t="s">
        <v>44</v>
      </c>
      <c r="L42" s="22" t="s">
        <v>161</v>
      </c>
      <c r="M42" s="10" t="s">
        <v>44</v>
      </c>
      <c r="N42" s="22" t="s">
        <v>161</v>
      </c>
      <c r="O42" s="10" t="s">
        <v>45</v>
      </c>
      <c r="P42" s="28">
        <v>1553</v>
      </c>
      <c r="Q42" s="16">
        <v>0.108238</v>
      </c>
      <c r="R42" s="28">
        <v>33</v>
      </c>
      <c r="S42" s="16" t="s">
        <v>45</v>
      </c>
      <c r="T42" s="28"/>
      <c r="U42" s="14"/>
      <c r="V42" s="28" t="s">
        <v>45</v>
      </c>
      <c r="W42" s="16"/>
      <c r="X42" s="28"/>
      <c r="Y42" s="16"/>
      <c r="Z42" s="28"/>
      <c r="AA42" s="16" t="s">
        <v>43</v>
      </c>
      <c r="AB42" s="28"/>
      <c r="AC42" s="30"/>
      <c r="AD42" s="16"/>
      <c r="AE42" s="30"/>
      <c r="AF42" s="16"/>
      <c r="AG42" s="30" t="s">
        <v>45</v>
      </c>
      <c r="AH42" s="3"/>
      <c r="AI42" s="30" t="s">
        <v>43</v>
      </c>
      <c r="AJ42" s="16"/>
      <c r="AK42" s="30"/>
      <c r="AL42" s="16"/>
      <c r="AM42" s="28"/>
      <c r="AN42" s="16"/>
      <c r="AO42" s="28"/>
      <c r="AP42" s="16" t="s">
        <v>45</v>
      </c>
      <c r="AQ42" s="28"/>
      <c r="AR42" s="16"/>
      <c r="AS42" s="28"/>
      <c r="AT42" s="16"/>
      <c r="AU42" s="106">
        <v>0.219884</v>
      </c>
      <c r="AV42" s="16">
        <v>66.599999999999994</v>
      </c>
      <c r="AW42" s="2" t="s">
        <v>60</v>
      </c>
    </row>
    <row r="43" spans="1:49" s="2" customFormat="1" ht="12.75" x14ac:dyDescent="0.2">
      <c r="A43" s="2">
        <v>39</v>
      </c>
      <c r="B43" s="2" t="s">
        <v>129</v>
      </c>
      <c r="D43" s="20">
        <v>31</v>
      </c>
      <c r="E43" s="32">
        <v>1.5</v>
      </c>
      <c r="F43" s="21" t="s">
        <v>161</v>
      </c>
      <c r="G43" s="12" t="s">
        <v>161</v>
      </c>
      <c r="H43" s="21" t="s">
        <v>161</v>
      </c>
      <c r="I43" s="12" t="s">
        <v>161</v>
      </c>
      <c r="J43" s="23" t="s">
        <v>161</v>
      </c>
      <c r="K43" s="11" t="s">
        <v>161</v>
      </c>
      <c r="L43" s="23" t="s">
        <v>43</v>
      </c>
      <c r="M43" s="11" t="s">
        <v>44</v>
      </c>
      <c r="N43" s="23" t="s">
        <v>161</v>
      </c>
      <c r="O43" s="11" t="s">
        <v>45</v>
      </c>
      <c r="P43" s="29">
        <v>7111</v>
      </c>
      <c r="Q43" s="15">
        <v>0.377</v>
      </c>
      <c r="R43" s="29">
        <v>25</v>
      </c>
      <c r="S43" s="15" t="s">
        <v>45</v>
      </c>
      <c r="T43" s="29"/>
      <c r="U43" s="14"/>
      <c r="V43" s="29" t="s">
        <v>45</v>
      </c>
      <c r="W43" s="15"/>
      <c r="X43" s="29"/>
      <c r="Y43" s="15"/>
      <c r="Z43" s="29"/>
      <c r="AA43" s="15" t="s">
        <v>43</v>
      </c>
      <c r="AB43" s="29" t="s">
        <v>48</v>
      </c>
      <c r="AC43" s="26"/>
      <c r="AD43" s="15"/>
      <c r="AE43" s="26" t="s">
        <v>45</v>
      </c>
      <c r="AF43" s="15"/>
      <c r="AG43" s="26"/>
      <c r="AH43" s="1" t="s">
        <v>45</v>
      </c>
      <c r="AI43" s="26" t="s">
        <v>43</v>
      </c>
      <c r="AJ43" s="15" t="s">
        <v>49</v>
      </c>
      <c r="AK43" s="26"/>
      <c r="AL43" s="15"/>
      <c r="AM43" s="29" t="s">
        <v>45</v>
      </c>
      <c r="AN43" s="15"/>
      <c r="AO43" s="29" t="s">
        <v>45</v>
      </c>
      <c r="AP43" s="15" t="s">
        <v>45</v>
      </c>
      <c r="AQ43" s="29" t="s">
        <v>45</v>
      </c>
      <c r="AR43" s="15"/>
      <c r="AS43" s="29"/>
      <c r="AT43" s="15"/>
      <c r="AU43" s="106">
        <v>1.1200000000000001</v>
      </c>
      <c r="AV43" s="15">
        <v>75</v>
      </c>
      <c r="AW43" s="4" t="s">
        <v>47</v>
      </c>
    </row>
    <row r="44" spans="1:49" s="2" customFormat="1" ht="12.75" x14ac:dyDescent="0.2">
      <c r="A44" s="2">
        <v>40</v>
      </c>
      <c r="B44" s="2" t="s">
        <v>157</v>
      </c>
      <c r="D44" s="20">
        <v>9</v>
      </c>
      <c r="E44" s="32">
        <v>0.2</v>
      </c>
      <c r="F44" s="21" t="s">
        <v>161</v>
      </c>
      <c r="G44" s="12" t="s">
        <v>161</v>
      </c>
      <c r="H44" s="21" t="s">
        <v>161</v>
      </c>
      <c r="I44" s="12" t="s">
        <v>161</v>
      </c>
      <c r="J44" s="23">
        <v>1.5</v>
      </c>
      <c r="K44" s="11" t="s">
        <v>44</v>
      </c>
      <c r="L44" s="23" t="s">
        <v>43</v>
      </c>
      <c r="M44" s="11" t="s">
        <v>44</v>
      </c>
      <c r="N44" s="23" t="s">
        <v>161</v>
      </c>
      <c r="O44" s="11" t="s">
        <v>45</v>
      </c>
      <c r="P44" s="29">
        <v>1400</v>
      </c>
      <c r="Q44" s="15">
        <v>0.08</v>
      </c>
      <c r="R44" s="29">
        <v>40</v>
      </c>
      <c r="S44" s="15" t="s">
        <v>45</v>
      </c>
      <c r="T44" s="29"/>
      <c r="U44" s="14"/>
      <c r="V44" s="29"/>
      <c r="W44" s="15"/>
      <c r="X44" s="29" t="s">
        <v>45</v>
      </c>
      <c r="Y44" s="15"/>
      <c r="Z44" s="29"/>
      <c r="AA44" s="15" t="s">
        <v>43</v>
      </c>
      <c r="AB44" s="29"/>
      <c r="AC44" s="26"/>
      <c r="AD44" s="15"/>
      <c r="AE44" s="26" t="s">
        <v>45</v>
      </c>
      <c r="AF44" s="15"/>
      <c r="AG44" s="26"/>
      <c r="AH44" s="1"/>
      <c r="AI44" s="26" t="s">
        <v>43</v>
      </c>
      <c r="AJ44" s="15" t="s">
        <v>44</v>
      </c>
      <c r="AK44" s="26" t="s">
        <v>43</v>
      </c>
      <c r="AL44" s="15"/>
      <c r="AM44" s="29"/>
      <c r="AN44" s="15"/>
      <c r="AO44" s="29"/>
      <c r="AP44" s="15" t="s">
        <v>45</v>
      </c>
      <c r="AQ44" s="29"/>
      <c r="AR44" s="15"/>
      <c r="AS44" s="29"/>
      <c r="AT44" s="15"/>
      <c r="AU44" s="106">
        <v>0.12</v>
      </c>
      <c r="AV44" s="15">
        <v>60</v>
      </c>
      <c r="AW44" s="4" t="s">
        <v>158</v>
      </c>
    </row>
    <row r="45" spans="1:49" s="2" customFormat="1" ht="12.75" x14ac:dyDescent="0.2">
      <c r="A45" s="2">
        <v>41</v>
      </c>
      <c r="B45" s="2" t="s">
        <v>159</v>
      </c>
      <c r="D45" s="20">
        <v>4</v>
      </c>
      <c r="E45" s="32">
        <v>0.12314700000000001</v>
      </c>
      <c r="F45" s="21" t="s">
        <v>161</v>
      </c>
      <c r="G45" s="12" t="s">
        <v>161</v>
      </c>
      <c r="H45" s="21">
        <v>0.12314768</v>
      </c>
      <c r="I45" s="12" t="s">
        <v>161</v>
      </c>
      <c r="J45" s="23">
        <v>1.5</v>
      </c>
      <c r="K45" s="11" t="s">
        <v>43</v>
      </c>
      <c r="L45" s="23" t="s">
        <v>43</v>
      </c>
      <c r="M45" s="11" t="s">
        <v>43</v>
      </c>
      <c r="N45" s="23" t="s">
        <v>161</v>
      </c>
      <c r="O45" s="11"/>
      <c r="P45" s="29">
        <v>803.12</v>
      </c>
      <c r="Q45" s="15">
        <v>0.12314768</v>
      </c>
      <c r="R45" s="29"/>
      <c r="S45" s="15" t="s">
        <v>45</v>
      </c>
      <c r="T45" s="29"/>
      <c r="U45" s="14"/>
      <c r="V45" s="29" t="s">
        <v>45</v>
      </c>
      <c r="W45" s="15"/>
      <c r="X45" s="29" t="s">
        <v>45</v>
      </c>
      <c r="Y45" s="15"/>
      <c r="Z45" s="29"/>
      <c r="AA45" s="15" t="s">
        <v>43</v>
      </c>
      <c r="AB45" s="29" t="s">
        <v>147</v>
      </c>
      <c r="AC45" s="26"/>
      <c r="AD45" s="15"/>
      <c r="AE45" s="26"/>
      <c r="AF45" s="15"/>
      <c r="AG45" s="26"/>
      <c r="AH45" s="1" t="s">
        <v>45</v>
      </c>
      <c r="AI45" s="26" t="s">
        <v>44</v>
      </c>
      <c r="AJ45" s="15" t="s">
        <v>43</v>
      </c>
      <c r="AK45" s="26" t="s">
        <v>43</v>
      </c>
      <c r="AL45" s="15" t="s">
        <v>43</v>
      </c>
      <c r="AM45" s="29"/>
      <c r="AN45" s="15"/>
      <c r="AO45" s="29"/>
      <c r="AP45" s="15"/>
      <c r="AQ45" s="29"/>
      <c r="AR45" s="15"/>
      <c r="AS45" s="29"/>
      <c r="AT45" s="15" t="s">
        <v>45</v>
      </c>
      <c r="AU45" s="106"/>
      <c r="AV45" s="15"/>
      <c r="AW45" s="4" t="s">
        <v>160</v>
      </c>
    </row>
    <row r="46" spans="1:49" s="2" customFormat="1" ht="12.75" x14ac:dyDescent="0.2">
      <c r="A46" s="2">
        <v>42</v>
      </c>
      <c r="B46" s="2" t="s">
        <v>120</v>
      </c>
      <c r="D46" s="19">
        <v>410</v>
      </c>
      <c r="E46" s="32">
        <v>7.5309999999999997</v>
      </c>
      <c r="F46" s="21" t="s">
        <v>161</v>
      </c>
      <c r="G46" s="12" t="s">
        <v>161</v>
      </c>
      <c r="H46" s="21" t="s">
        <v>161</v>
      </c>
      <c r="I46" s="12" t="s">
        <v>161</v>
      </c>
      <c r="J46" s="33">
        <v>66.25</v>
      </c>
      <c r="K46" s="10" t="s">
        <v>44</v>
      </c>
      <c r="L46" s="22" t="s">
        <v>43</v>
      </c>
      <c r="M46" s="10" t="s">
        <v>44</v>
      </c>
      <c r="N46" s="22" t="s">
        <v>45</v>
      </c>
      <c r="O46" s="10" t="s">
        <v>45</v>
      </c>
      <c r="P46" s="28">
        <v>154000</v>
      </c>
      <c r="Q46" s="16">
        <v>5.5</v>
      </c>
      <c r="R46" s="28">
        <v>75</v>
      </c>
      <c r="S46" s="16" t="s">
        <v>45</v>
      </c>
      <c r="T46" s="28"/>
      <c r="U46" s="16"/>
      <c r="V46" s="28" t="s">
        <v>45</v>
      </c>
      <c r="W46" s="16"/>
      <c r="X46" s="28" t="s">
        <v>45</v>
      </c>
      <c r="Y46" s="16"/>
      <c r="Z46" s="28"/>
      <c r="AA46" s="16" t="s">
        <v>44</v>
      </c>
      <c r="AB46" s="28" t="s">
        <v>147</v>
      </c>
      <c r="AC46" s="30"/>
      <c r="AD46" s="16" t="s">
        <v>45</v>
      </c>
      <c r="AE46" s="30"/>
      <c r="AF46" s="16"/>
      <c r="AG46" s="30"/>
      <c r="AH46" s="3"/>
      <c r="AI46" s="30" t="s">
        <v>43</v>
      </c>
      <c r="AJ46" s="16"/>
      <c r="AK46" s="30"/>
      <c r="AL46" s="16"/>
      <c r="AM46" s="28"/>
      <c r="AN46" s="16"/>
      <c r="AO46" s="28"/>
      <c r="AP46" s="16" t="s">
        <v>45</v>
      </c>
      <c r="AQ46" s="28"/>
      <c r="AR46" s="16"/>
      <c r="AS46" s="28"/>
      <c r="AT46" s="16" t="s">
        <v>45</v>
      </c>
      <c r="AU46" s="106">
        <v>1.8</v>
      </c>
      <c r="AV46" s="16">
        <v>25</v>
      </c>
      <c r="AW46" s="2" t="s">
        <v>58</v>
      </c>
    </row>
    <row r="47" spans="1:49" s="2" customFormat="1" ht="12.75" x14ac:dyDescent="0.2">
      <c r="A47" s="2">
        <v>43</v>
      </c>
      <c r="B47" s="2" t="s">
        <v>121</v>
      </c>
      <c r="D47" s="19">
        <v>142</v>
      </c>
      <c r="E47" s="32">
        <v>4.46</v>
      </c>
      <c r="F47" s="21">
        <v>3.2269999999999999</v>
      </c>
      <c r="G47" s="12">
        <v>0.20169999999999999</v>
      </c>
      <c r="H47" s="21">
        <v>1.0313000000000001</v>
      </c>
      <c r="I47" s="12" t="s">
        <v>161</v>
      </c>
      <c r="J47" s="33">
        <v>29.25</v>
      </c>
      <c r="K47" s="10" t="s">
        <v>43</v>
      </c>
      <c r="L47" s="22" t="s">
        <v>44</v>
      </c>
      <c r="M47" s="10" t="s">
        <v>44</v>
      </c>
      <c r="N47" s="22" t="s">
        <v>45</v>
      </c>
      <c r="O47" s="10" t="s">
        <v>45</v>
      </c>
      <c r="P47" s="28">
        <v>125346</v>
      </c>
      <c r="Q47" s="16">
        <v>4.330673</v>
      </c>
      <c r="R47" s="28">
        <v>100</v>
      </c>
      <c r="S47" s="16" t="s">
        <v>45</v>
      </c>
      <c r="T47" s="28" t="s">
        <v>45</v>
      </c>
      <c r="U47" s="16"/>
      <c r="V47" s="28" t="s">
        <v>45</v>
      </c>
      <c r="W47" s="16"/>
      <c r="X47" s="28">
        <v>4000</v>
      </c>
      <c r="Y47" s="16"/>
      <c r="Z47" s="28"/>
      <c r="AA47" s="16" t="s">
        <v>44</v>
      </c>
      <c r="AB47" s="105">
        <v>500</v>
      </c>
      <c r="AC47" s="30"/>
      <c r="AD47" s="16" t="s">
        <v>45</v>
      </c>
      <c r="AE47" s="30"/>
      <c r="AF47" s="16"/>
      <c r="AG47" s="30" t="s">
        <v>45</v>
      </c>
      <c r="AH47" s="3"/>
      <c r="AI47" s="30" t="s">
        <v>44</v>
      </c>
      <c r="AJ47" s="16"/>
      <c r="AK47" s="30" t="s">
        <v>43</v>
      </c>
      <c r="AL47" s="16"/>
      <c r="AM47" s="28"/>
      <c r="AN47" s="16"/>
      <c r="AO47" s="28"/>
      <c r="AP47" s="16"/>
      <c r="AQ47" s="28"/>
      <c r="AR47" s="16"/>
      <c r="AS47" s="28"/>
      <c r="AT47" s="16"/>
      <c r="AU47" s="106"/>
      <c r="AV47" s="16"/>
      <c r="AW47" s="2" t="s">
        <v>88</v>
      </c>
    </row>
    <row r="48" spans="1:49" s="2" customFormat="1" ht="12.75" x14ac:dyDescent="0.2">
      <c r="A48" s="2">
        <v>44</v>
      </c>
      <c r="B48" s="2" t="s">
        <v>176</v>
      </c>
      <c r="D48" s="19">
        <v>8</v>
      </c>
      <c r="E48" s="32">
        <v>0.16</v>
      </c>
      <c r="F48" s="21">
        <v>9.1999999999999998E-2</v>
      </c>
      <c r="G48" s="12">
        <v>4.1000000000000002E-2</v>
      </c>
      <c r="H48" s="21">
        <v>2.5000000000000001E-2</v>
      </c>
      <c r="I48" s="12" t="s">
        <v>161</v>
      </c>
      <c r="J48" s="33" t="s">
        <v>161</v>
      </c>
      <c r="K48" s="10" t="s">
        <v>44</v>
      </c>
      <c r="L48" s="22" t="s">
        <v>43</v>
      </c>
      <c r="M48" s="10" t="s">
        <v>44</v>
      </c>
      <c r="N48" s="22" t="s">
        <v>161</v>
      </c>
      <c r="O48" s="10" t="s">
        <v>45</v>
      </c>
      <c r="P48" s="28"/>
      <c r="Q48" s="16">
        <v>0.06</v>
      </c>
      <c r="R48" s="28"/>
      <c r="S48" s="16" t="s">
        <v>45</v>
      </c>
      <c r="T48" s="28"/>
      <c r="U48" s="14"/>
      <c r="V48" s="28" t="s">
        <v>45</v>
      </c>
      <c r="W48" s="16" t="s">
        <v>45</v>
      </c>
      <c r="X48" s="28" t="s">
        <v>45</v>
      </c>
      <c r="Y48" s="16"/>
      <c r="Z48" s="28"/>
      <c r="AA48" s="16" t="s">
        <v>43</v>
      </c>
      <c r="AB48" s="28"/>
      <c r="AC48" s="30" t="s">
        <v>45</v>
      </c>
      <c r="AD48" s="16"/>
      <c r="AE48" s="30" t="s">
        <v>45</v>
      </c>
      <c r="AF48" s="16"/>
      <c r="AG48" s="30"/>
      <c r="AH48" s="3"/>
      <c r="AI48" s="30" t="s">
        <v>43</v>
      </c>
      <c r="AJ48" s="16" t="s">
        <v>43</v>
      </c>
      <c r="AK48" s="30" t="s">
        <v>43</v>
      </c>
      <c r="AL48" s="16" t="s">
        <v>43</v>
      </c>
      <c r="AM48" s="28" t="s">
        <v>45</v>
      </c>
      <c r="AN48" s="16" t="s">
        <v>45</v>
      </c>
      <c r="AO48" s="28" t="s">
        <v>45</v>
      </c>
      <c r="AP48" s="16" t="s">
        <v>45</v>
      </c>
      <c r="AQ48" s="28" t="s">
        <v>45</v>
      </c>
      <c r="AR48" s="16" t="s">
        <v>45</v>
      </c>
      <c r="AS48" s="28"/>
      <c r="AT48" s="16"/>
      <c r="AU48" s="106">
        <v>0.18</v>
      </c>
      <c r="AV48" s="16">
        <v>113</v>
      </c>
      <c r="AW48" s="2" t="s">
        <v>176</v>
      </c>
    </row>
    <row r="49" spans="1:49" s="2" customFormat="1" ht="12.75" x14ac:dyDescent="0.2">
      <c r="A49" s="2">
        <v>45</v>
      </c>
      <c r="B49" s="2" t="s">
        <v>176</v>
      </c>
      <c r="D49" s="19">
        <v>297</v>
      </c>
      <c r="E49" s="32">
        <v>4.0999999999999996</v>
      </c>
      <c r="F49" s="21" t="s">
        <v>161</v>
      </c>
      <c r="G49" s="12" t="s">
        <v>161</v>
      </c>
      <c r="H49" s="21" t="s">
        <v>161</v>
      </c>
      <c r="I49" s="12" t="s">
        <v>161</v>
      </c>
      <c r="J49" s="33">
        <v>31</v>
      </c>
      <c r="K49" s="10" t="s">
        <v>43</v>
      </c>
      <c r="L49" s="22" t="s">
        <v>44</v>
      </c>
      <c r="M49" s="10" t="s">
        <v>44</v>
      </c>
      <c r="N49" s="22" t="s">
        <v>45</v>
      </c>
      <c r="O49" s="10" t="s">
        <v>45</v>
      </c>
      <c r="P49" s="28">
        <v>103591</v>
      </c>
      <c r="Q49" s="16">
        <v>3.83</v>
      </c>
      <c r="R49" s="28"/>
      <c r="S49" s="16" t="s">
        <v>45</v>
      </c>
      <c r="T49" s="28"/>
      <c r="U49" s="16"/>
      <c r="V49" s="28" t="s">
        <v>45</v>
      </c>
      <c r="W49" s="16"/>
      <c r="X49" s="28">
        <v>4000</v>
      </c>
      <c r="Y49" s="16"/>
      <c r="Z49" s="28"/>
      <c r="AA49" s="16" t="s">
        <v>44</v>
      </c>
      <c r="AB49" s="28" t="s">
        <v>72</v>
      </c>
      <c r="AC49" s="25"/>
      <c r="AD49" s="14"/>
      <c r="AE49" s="25" t="s">
        <v>45</v>
      </c>
      <c r="AF49" s="14"/>
      <c r="AG49" s="25"/>
      <c r="AH49" s="1"/>
      <c r="AI49" s="25"/>
      <c r="AJ49" s="14"/>
      <c r="AK49" s="25" t="s">
        <v>44</v>
      </c>
      <c r="AL49" s="14"/>
      <c r="AM49" s="28" t="s">
        <v>45</v>
      </c>
      <c r="AN49" s="14"/>
      <c r="AO49" s="27" t="s">
        <v>45</v>
      </c>
      <c r="AP49" s="14"/>
      <c r="AQ49" s="27" t="s">
        <v>45</v>
      </c>
      <c r="AR49" s="14"/>
      <c r="AS49" s="27"/>
      <c r="AT49" s="14"/>
      <c r="AU49" s="106"/>
      <c r="AV49" s="16"/>
      <c r="AW49" s="2" t="s">
        <v>176</v>
      </c>
    </row>
    <row r="50" spans="1:49" s="2" customFormat="1" ht="12.75" x14ac:dyDescent="0.2">
      <c r="A50" s="2">
        <v>46</v>
      </c>
      <c r="B50" s="2" t="s">
        <v>176</v>
      </c>
      <c r="D50" s="19">
        <v>36</v>
      </c>
      <c r="E50" s="32">
        <v>1.2</v>
      </c>
      <c r="F50" s="21">
        <v>0.73499999999999999</v>
      </c>
      <c r="G50" s="12">
        <v>0.26500000000000001</v>
      </c>
      <c r="H50" s="21">
        <v>0.2</v>
      </c>
      <c r="I50" s="12" t="s">
        <v>161</v>
      </c>
      <c r="J50" s="33">
        <v>16</v>
      </c>
      <c r="K50" s="10" t="s">
        <v>44</v>
      </c>
      <c r="L50" s="22" t="s">
        <v>161</v>
      </c>
      <c r="M50" s="10" t="s">
        <v>44</v>
      </c>
      <c r="N50" s="22" t="s">
        <v>45</v>
      </c>
      <c r="O50" s="10" t="s">
        <v>45</v>
      </c>
      <c r="P50" s="28">
        <v>30285</v>
      </c>
      <c r="Q50" s="16">
        <v>1.5</v>
      </c>
      <c r="R50" s="28">
        <v>100</v>
      </c>
      <c r="S50" s="16" t="s">
        <v>45</v>
      </c>
      <c r="T50" s="28"/>
      <c r="U50" s="16"/>
      <c r="V50" s="28"/>
      <c r="W50" s="16"/>
      <c r="X50" s="28">
        <v>4000</v>
      </c>
      <c r="Y50" s="16"/>
      <c r="Z50" s="28"/>
      <c r="AA50" s="16" t="s">
        <v>43</v>
      </c>
      <c r="AB50" s="28"/>
      <c r="AC50" s="25" t="s">
        <v>45</v>
      </c>
      <c r="AD50" s="14"/>
      <c r="AE50" s="25"/>
      <c r="AF50" s="14"/>
      <c r="AG50" s="25"/>
      <c r="AH50" s="1"/>
      <c r="AI50" s="25" t="s">
        <v>44</v>
      </c>
      <c r="AJ50" s="14" t="s">
        <v>43</v>
      </c>
      <c r="AK50" s="25" t="s">
        <v>43</v>
      </c>
      <c r="AL50" s="14" t="s">
        <v>43</v>
      </c>
      <c r="AM50" s="28" t="s">
        <v>45</v>
      </c>
      <c r="AN50" s="14"/>
      <c r="AO50" s="27" t="s">
        <v>45</v>
      </c>
      <c r="AP50" s="14"/>
      <c r="AQ50" s="27"/>
      <c r="AR50" s="14"/>
      <c r="AS50" s="27" t="s">
        <v>45</v>
      </c>
      <c r="AT50" s="14"/>
      <c r="AU50" s="106"/>
      <c r="AV50" s="16">
        <v>0</v>
      </c>
      <c r="AW50" s="2" t="s">
        <v>176</v>
      </c>
    </row>
    <row r="51" spans="1:49" s="2" customFormat="1" ht="12.75" x14ac:dyDescent="0.2">
      <c r="A51" s="2">
        <v>47</v>
      </c>
      <c r="B51" s="2" t="s">
        <v>176</v>
      </c>
      <c r="D51" s="19">
        <v>32</v>
      </c>
      <c r="E51" s="32">
        <v>0.79145900000000002</v>
      </c>
      <c r="F51" s="21">
        <v>0.426927</v>
      </c>
      <c r="G51" s="12">
        <v>0.133657</v>
      </c>
      <c r="H51" s="21">
        <v>4.8179E-2</v>
      </c>
      <c r="I51" s="12">
        <v>0.182696</v>
      </c>
      <c r="J51" s="33">
        <v>16</v>
      </c>
      <c r="K51" s="11" t="s">
        <v>43</v>
      </c>
      <c r="L51" s="23" t="s">
        <v>43</v>
      </c>
      <c r="M51" s="11" t="s">
        <v>44</v>
      </c>
      <c r="N51" s="23" t="s">
        <v>45</v>
      </c>
      <c r="O51" s="11" t="s">
        <v>45</v>
      </c>
      <c r="P51" s="28">
        <v>4629</v>
      </c>
      <c r="Q51" s="16">
        <v>0.79145900000000002</v>
      </c>
      <c r="R51" s="28"/>
      <c r="S51" s="15" t="s">
        <v>45</v>
      </c>
      <c r="T51" s="28"/>
      <c r="U51" s="14"/>
      <c r="V51" s="28"/>
      <c r="W51" s="16"/>
      <c r="X51" s="28">
        <v>4000</v>
      </c>
      <c r="Y51" s="16"/>
      <c r="Z51" s="28"/>
      <c r="AA51" s="15" t="s">
        <v>43</v>
      </c>
      <c r="AB51" s="103" t="s">
        <v>147</v>
      </c>
      <c r="AC51" s="30" t="s">
        <v>45</v>
      </c>
      <c r="AD51" s="16"/>
      <c r="AE51" s="30"/>
      <c r="AF51" s="16"/>
      <c r="AG51" s="30"/>
      <c r="AH51" s="3"/>
      <c r="AI51" s="26" t="s">
        <v>43</v>
      </c>
      <c r="AJ51" s="16" t="s">
        <v>43</v>
      </c>
      <c r="AK51" s="30"/>
      <c r="AL51" s="16" t="s">
        <v>44</v>
      </c>
      <c r="AM51" s="28" t="s">
        <v>45</v>
      </c>
      <c r="AN51" s="16"/>
      <c r="AO51" s="29" t="s">
        <v>45</v>
      </c>
      <c r="AP51" s="15" t="s">
        <v>45</v>
      </c>
      <c r="AQ51" s="28"/>
      <c r="AR51" s="16"/>
      <c r="AS51" s="28"/>
      <c r="AT51" s="16" t="s">
        <v>45</v>
      </c>
      <c r="AU51" s="106">
        <v>0.22401599999999999</v>
      </c>
      <c r="AV51" s="16">
        <v>10</v>
      </c>
      <c r="AW51" s="2" t="s">
        <v>176</v>
      </c>
    </row>
    <row r="52" spans="1:49" s="2" customFormat="1" ht="12.75" x14ac:dyDescent="0.2">
      <c r="A52" s="2">
        <v>48</v>
      </c>
      <c r="B52" s="2" t="s">
        <v>176</v>
      </c>
      <c r="D52" s="19">
        <v>262</v>
      </c>
      <c r="E52" s="32">
        <v>6.7519559999999998</v>
      </c>
      <c r="F52" s="21">
        <v>5.6137709999999998</v>
      </c>
      <c r="G52" s="12">
        <v>1.739536</v>
      </c>
      <c r="H52" s="21">
        <v>0.76760399999999995</v>
      </c>
      <c r="I52" s="12">
        <v>0.37058099999999999</v>
      </c>
      <c r="J52" s="33">
        <v>87.74</v>
      </c>
      <c r="K52" s="12" t="s">
        <v>43</v>
      </c>
      <c r="L52" s="21" t="s">
        <v>44</v>
      </c>
      <c r="M52" s="12" t="s">
        <v>44</v>
      </c>
      <c r="N52" s="21" t="s">
        <v>45</v>
      </c>
      <c r="O52" s="12" t="s">
        <v>45</v>
      </c>
      <c r="P52" s="28">
        <v>120846.128</v>
      </c>
      <c r="Q52" s="16">
        <v>5.7426079999999997</v>
      </c>
      <c r="R52" s="28">
        <v>87</v>
      </c>
      <c r="S52" s="16" t="s">
        <v>45</v>
      </c>
      <c r="T52" s="28"/>
      <c r="U52" s="16"/>
      <c r="V52" s="28" t="s">
        <v>45</v>
      </c>
      <c r="W52" s="16"/>
      <c r="X52" s="28">
        <v>4000</v>
      </c>
      <c r="Y52" s="16"/>
      <c r="Z52" s="28"/>
      <c r="AA52" s="16" t="s">
        <v>44</v>
      </c>
      <c r="AB52" s="105" t="s">
        <v>171</v>
      </c>
      <c r="AC52" s="30" t="s">
        <v>45</v>
      </c>
      <c r="AD52" s="16"/>
      <c r="AE52" s="30"/>
      <c r="AF52" s="16"/>
      <c r="AG52" s="30"/>
      <c r="AH52" s="3"/>
      <c r="AI52" s="30" t="s">
        <v>43</v>
      </c>
      <c r="AJ52" s="16"/>
      <c r="AK52" s="30" t="s">
        <v>43</v>
      </c>
      <c r="AL52" s="16"/>
      <c r="AM52" s="28"/>
      <c r="AN52" s="16"/>
      <c r="AO52" s="28"/>
      <c r="AP52" s="16" t="s">
        <v>45</v>
      </c>
      <c r="AQ52" s="28"/>
      <c r="AR52" s="16"/>
      <c r="AS52" s="28"/>
      <c r="AT52" s="16"/>
      <c r="AU52" s="106">
        <v>0.86550000000000005</v>
      </c>
      <c r="AV52" s="16" t="s">
        <v>162</v>
      </c>
      <c r="AW52" s="2" t="s">
        <v>176</v>
      </c>
    </row>
    <row r="53" spans="1:49" s="2" customFormat="1" ht="12.75" x14ac:dyDescent="0.2">
      <c r="A53" s="2">
        <v>49</v>
      </c>
      <c r="B53" s="2" t="s">
        <v>176</v>
      </c>
      <c r="D53" s="19">
        <v>26</v>
      </c>
      <c r="E53" s="32">
        <v>2.6351490000000002</v>
      </c>
      <c r="F53" s="21">
        <v>1.8594520000000001</v>
      </c>
      <c r="G53" s="12">
        <v>0.34030700000000003</v>
      </c>
      <c r="H53" s="21">
        <v>0.43539</v>
      </c>
      <c r="I53" s="12" t="s">
        <v>161</v>
      </c>
      <c r="J53" s="33">
        <v>11.5</v>
      </c>
      <c r="K53" s="11" t="s">
        <v>43</v>
      </c>
      <c r="L53" s="23" t="s">
        <v>44</v>
      </c>
      <c r="M53" s="11" t="s">
        <v>44</v>
      </c>
      <c r="N53" s="23" t="s">
        <v>161</v>
      </c>
      <c r="O53" s="11" t="s">
        <v>45</v>
      </c>
      <c r="P53" s="28">
        <v>12216</v>
      </c>
      <c r="Q53" s="16">
        <v>2.5897489999999999</v>
      </c>
      <c r="R53" s="28">
        <v>100</v>
      </c>
      <c r="S53" s="15" t="s">
        <v>45</v>
      </c>
      <c r="T53" s="28"/>
      <c r="U53" s="14"/>
      <c r="V53" s="28"/>
      <c r="W53" s="16"/>
      <c r="X53" s="28"/>
      <c r="Y53" s="16"/>
      <c r="Z53" s="28"/>
      <c r="AA53" s="15"/>
      <c r="AB53" s="103"/>
      <c r="AC53" s="30"/>
      <c r="AD53" s="16"/>
      <c r="AE53" s="30"/>
      <c r="AF53" s="16"/>
      <c r="AG53" s="30" t="s">
        <v>45</v>
      </c>
      <c r="AH53" s="3"/>
      <c r="AI53" s="26" t="s">
        <v>44</v>
      </c>
      <c r="AJ53" s="16" t="s">
        <v>43</v>
      </c>
      <c r="AK53" s="30" t="s">
        <v>64</v>
      </c>
      <c r="AL53" s="16" t="s">
        <v>64</v>
      </c>
      <c r="AM53" s="28"/>
      <c r="AN53" s="16"/>
      <c r="AO53" s="29"/>
      <c r="AP53" s="15"/>
      <c r="AQ53" s="28"/>
      <c r="AR53" s="16"/>
      <c r="AS53" s="28"/>
      <c r="AT53" s="16"/>
      <c r="AU53" s="106"/>
      <c r="AV53" s="16"/>
      <c r="AW53" s="2" t="s">
        <v>176</v>
      </c>
    </row>
    <row r="54" spans="1:49" s="2" customFormat="1" ht="12.75" x14ac:dyDescent="0.2">
      <c r="A54" s="2">
        <v>50</v>
      </c>
      <c r="B54" s="2" t="s">
        <v>176</v>
      </c>
      <c r="D54" s="19">
        <v>186</v>
      </c>
      <c r="E54" s="32">
        <v>5.64</v>
      </c>
      <c r="F54" s="21">
        <v>3.18</v>
      </c>
      <c r="G54" s="12">
        <v>1.18</v>
      </c>
      <c r="H54" s="21">
        <v>1.28</v>
      </c>
      <c r="I54" s="12" t="s">
        <v>161</v>
      </c>
      <c r="J54" s="33">
        <v>53</v>
      </c>
      <c r="K54" s="13" t="s">
        <v>44</v>
      </c>
      <c r="L54" s="21" t="s">
        <v>43</v>
      </c>
      <c r="M54" s="12" t="s">
        <v>43</v>
      </c>
      <c r="N54" s="22" t="s">
        <v>161</v>
      </c>
      <c r="O54" s="10"/>
      <c r="P54" s="28">
        <v>134904</v>
      </c>
      <c r="Q54" s="16">
        <v>4.9749999999999996</v>
      </c>
      <c r="R54" s="28"/>
      <c r="S54" s="16" t="s">
        <v>45</v>
      </c>
      <c r="T54" s="28"/>
      <c r="U54" s="16"/>
      <c r="V54" s="28" t="s">
        <v>45</v>
      </c>
      <c r="W54" s="16"/>
      <c r="X54" s="28">
        <v>4000</v>
      </c>
      <c r="Y54" s="16"/>
      <c r="Z54" s="28"/>
      <c r="AA54" s="16" t="s">
        <v>44</v>
      </c>
      <c r="AB54" s="28" t="s">
        <v>147</v>
      </c>
      <c r="AC54" s="30" t="s">
        <v>45</v>
      </c>
      <c r="AD54" s="16" t="s">
        <v>45</v>
      </c>
      <c r="AE54" s="30" t="s">
        <v>45</v>
      </c>
      <c r="AF54" s="16"/>
      <c r="AG54" s="30"/>
      <c r="AH54" s="3"/>
      <c r="AI54" s="30"/>
      <c r="AJ54" s="16"/>
      <c r="AK54" s="30"/>
      <c r="AL54" s="16"/>
      <c r="AM54" s="28"/>
      <c r="AN54" s="16"/>
      <c r="AO54" s="28"/>
      <c r="AP54" s="16"/>
      <c r="AQ54" s="28"/>
      <c r="AR54" s="16"/>
      <c r="AS54" s="28"/>
      <c r="AT54" s="16"/>
      <c r="AU54" s="106"/>
      <c r="AV54" s="16"/>
      <c r="AW54" s="2" t="s">
        <v>176</v>
      </c>
    </row>
    <row r="55" spans="1:49" x14ac:dyDescent="0.25">
      <c r="B55" s="122" t="s">
        <v>175</v>
      </c>
      <c r="C55" s="123"/>
      <c r="D55" s="123"/>
      <c r="E55" s="123"/>
      <c r="F55" s="123"/>
      <c r="G55" s="123"/>
      <c r="H55" s="124"/>
      <c r="I55" s="124"/>
      <c r="J55" s="124"/>
      <c r="K55" s="124"/>
    </row>
  </sheetData>
  <sheetProtection password="8BB2" sheet="1" objects="1" scenarios="1"/>
  <sortState ref="A5:AW54">
    <sortCondition ref="B5:B54"/>
  </sortState>
  <mergeCells count="13">
    <mergeCell ref="AM3:AT3"/>
    <mergeCell ref="P2:AB2"/>
    <mergeCell ref="AC2:AL2"/>
    <mergeCell ref="AM2:AV2"/>
    <mergeCell ref="U3:W3"/>
    <mergeCell ref="X3:Z3"/>
    <mergeCell ref="AA3:AB3"/>
    <mergeCell ref="AC3:AH3"/>
    <mergeCell ref="D2:O2"/>
    <mergeCell ref="F3:I3"/>
    <mergeCell ref="A1:P1"/>
    <mergeCell ref="B55:K55"/>
    <mergeCell ref="S3:T3"/>
  </mergeCells>
  <pageMargins left="0.7" right="0.7" top="0.75" bottom="0.75" header="0.3" footer="0.3"/>
  <pageSetup orientation="landscape" r:id="rId1"/>
  <headerFooter>
    <oddHeader>&amp;C&amp;12FACILITY TITLE V PROGRAMS - COMPILATION OF NACAA 2014 SURVEY DATA - LONG VERSION</oddHeader>
    <oddFooter>&amp;L&amp;10NACAA, December 2015&amp;R&amp;10&amp;P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Survey Compilation - Short</vt:lpstr>
      <vt:lpstr>Survey Compilation - Long</vt:lpstr>
      <vt:lpstr>'Survey Compilation - Short'!Print_Area</vt:lpstr>
      <vt:lpstr>'Survey Compilation - Short'!Print_Titles</vt:lpstr>
    </vt:vector>
  </TitlesOfParts>
  <Company>NJDEP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Hanin Nashif;Khawar.Kalim@dep.nj.gov</dc:creator>
  <cp:lastModifiedBy>scooper</cp:lastModifiedBy>
  <cp:lastPrinted>2015-12-14T12:53:42Z</cp:lastPrinted>
  <dcterms:created xsi:type="dcterms:W3CDTF">2014-11-18T13:50:05Z</dcterms:created>
  <dcterms:modified xsi:type="dcterms:W3CDTF">2015-12-14T15:49:00Z</dcterms:modified>
</cp:coreProperties>
</file>